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omments1.xml" ContentType="application/vnd.openxmlformats-officedocument.spreadsheetml.comments+xml"/>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msoit.com\fs\TOR\PUBLIC\Pension Consulting\Regulatory\Reg\Clients\B\BAHAMAS\Insurance Commission of Bahamas\IFRS Revision of Forms\Data work\Clean Version\"/>
    </mc:Choice>
  </mc:AlternateContent>
  <xr:revisionPtr revIDLastSave="0" documentId="8_{43B1EB91-7824-4F2A-8031-204BB3C6FF57}" xr6:coauthVersionLast="47" xr6:coauthVersionMax="47" xr10:uidLastSave="{00000000-0000-0000-0000-000000000000}"/>
  <bookViews>
    <workbookView xWindow="-110" yWindow="-110" windowWidth="19420" windowHeight="10420" xr2:uid="{910DE1C5-4475-4DF8-8B15-E7F3E95DF1A9}"/>
  </bookViews>
  <sheets>
    <sheet name="Cover Page" sheetId="218" r:id="rId1"/>
    <sheet name="ToC" sheetId="214" r:id="rId2"/>
    <sheet name="Form-Assets Long-term" sheetId="161" r:id="rId3"/>
    <sheet name="Form-Liabilities &amp; Eq Long-term" sheetId="162" r:id="rId4"/>
    <sheet name="Form-Statement of P&amp;L Long-term" sheetId="195" r:id="rId5"/>
    <sheet name="Notes to The Financial Stat." sheetId="248" r:id="rId6"/>
    <sheet name="Summary of Investments" sheetId="120" r:id="rId7"/>
    <sheet name="10 Largest Mortgage Loans" sheetId="249" r:id="rId8"/>
    <sheet name="Foreclosures in Process" sheetId="250" r:id="rId9"/>
    <sheet name="Reinsurance Cont Held Summary" sheetId="244" r:id="rId10"/>
    <sheet name="Receivable From Payable To" sheetId="243" r:id="rId11"/>
    <sheet name="Statement of Equity" sheetId="240" r:id="rId12"/>
    <sheet name="Insurance and Reinsurance" sheetId="245" r:id="rId13"/>
    <sheet name="Long-Term Line of Business" sheetId="171" r:id="rId14"/>
    <sheet name="Investment Return" sheetId="122" r:id="rId15"/>
    <sheet name="Ins Serv &amp; Other Operating exp" sheetId="185" r:id="rId16"/>
    <sheet name="Policyholder Benefits" sheetId="247" r:id="rId17"/>
    <sheet name="Net Exp From Reins. Cont Held" sheetId="202" r:id="rId18"/>
    <sheet name="LongTerm Premium Tax Report" sheetId="241" r:id="rId19"/>
    <sheet name="Capital Req Ratio" sheetId="226" state="hidden" r:id="rId20"/>
    <sheet name="Capital Available - Domestic" sheetId="227" state="hidden" r:id="rId21"/>
    <sheet name="Asset Default Risk" sheetId="228" state="hidden" r:id="rId22"/>
    <sheet name="Off Balance Sheet Risk" sheetId="229" state="hidden" r:id="rId23"/>
    <sheet name="Foreign Currency Mismatch Risk" sheetId="230" state="hidden" r:id="rId24"/>
    <sheet name="Asset Liability Mismatch Risk" sheetId="231" state="hidden" r:id="rId25"/>
    <sheet name="Mortality Risk" sheetId="232" state="hidden" r:id="rId26"/>
    <sheet name="Morbidity Risk" sheetId="233" state="hidden" r:id="rId27"/>
    <sheet name="Lapse Risk" sheetId="234" state="hidden" r:id="rId28"/>
    <sheet name="Interest Margin Risk" sheetId="235" state="hidden" r:id="rId29"/>
    <sheet name="Risk Free Rates- Bottom Up" sheetId="210" r:id="rId30"/>
    <sheet name="Risk Free Rates- Top Down" sheetId="212" r:id="rId31"/>
    <sheet name="EWT Ratios" sheetId="221" r:id="rId32"/>
    <sheet name="Error Validation Page" sheetId="239" r:id="rId33"/>
    <sheet name="__nAxPro_Settings__" sheetId="216" state="veryHidden" r:id="rId34"/>
  </sheets>
  <externalReferences>
    <externalReference r:id="rId35"/>
  </externalReferences>
  <definedNames>
    <definedName name="__nAxPro_column__" localSheetId="7" hidden="1">'10 Largest Mortgage Loans'!$XFD:$XFD</definedName>
    <definedName name="__nAxPro_column__" localSheetId="21" hidden="1">'Asset Default Risk'!$IV:$IV</definedName>
    <definedName name="__nAxPro_column__" localSheetId="20" hidden="1">'Capital Available - Domestic'!$XFD:$XFD</definedName>
    <definedName name="__nAxPro_column__" localSheetId="19" hidden="1">'Capital Req Ratio'!$XFD:$XFD</definedName>
    <definedName name="__nAxPro_column__" localSheetId="0" hidden="1">'Cover Page'!$XFD:$XFD</definedName>
    <definedName name="__nAxPro_column__" localSheetId="32" hidden="1">'Error Validation Page'!$XFD:$XFD</definedName>
    <definedName name="__nAxPro_column__" localSheetId="31" hidden="1">'EWT Ratios'!$XFD:$XFD</definedName>
    <definedName name="__nAxPro_column__" localSheetId="8" hidden="1">'Foreclosures in Process'!$XFD:$XFD</definedName>
    <definedName name="__nAxPro_column__" localSheetId="2" hidden="1">'Form-Assets Long-term'!$XFD:$XFD</definedName>
    <definedName name="__nAxPro_column__" localSheetId="3" hidden="1">'Form-Liabilities &amp; Eq Long-term'!$XFD:$XFD</definedName>
    <definedName name="__nAxPro_column__" localSheetId="4" hidden="1">'Form-Statement of P&amp;L Long-term'!$XFD:$XFD</definedName>
    <definedName name="__nAxPro_column__" localSheetId="15" hidden="1">'Ins Serv &amp; Other Operating exp'!$XFD:$XFD</definedName>
    <definedName name="__nAxPro_column__" localSheetId="12" hidden="1">'Insurance and Reinsurance'!$XFD:$XFD</definedName>
    <definedName name="__nAxPro_column__" localSheetId="28" hidden="1">'Interest Margin Risk'!$XFD:$XFD</definedName>
    <definedName name="__nAxPro_column__" localSheetId="14" hidden="1">'Investment Return'!$XFD:$XFD</definedName>
    <definedName name="__nAxPro_column__" localSheetId="13" hidden="1">'Long-Term Line of Business'!$XFD:$XFD</definedName>
    <definedName name="__nAxPro_column__" localSheetId="18" hidden="1">'LongTerm Premium Tax Report'!$XFD:$XFD</definedName>
    <definedName name="__nAxPro_column__" localSheetId="17" hidden="1">'Net Exp From Reins. Cont Held'!$XFD:$XFD</definedName>
    <definedName name="__nAxPro_column__" localSheetId="5" hidden="1">'Notes to The Financial Stat.'!$XFD:$XFD</definedName>
    <definedName name="__nAxPro_column__" localSheetId="16" hidden="1">'Policyholder Benefits'!$XFD:$XFD</definedName>
    <definedName name="__nAxPro_column__" localSheetId="10" hidden="1">'Receivable From Payable To'!$XFD:$XFD</definedName>
    <definedName name="__nAxPro_column__" localSheetId="9" hidden="1">'Reinsurance Cont Held Summary'!$XFD:$XFD</definedName>
    <definedName name="__nAxPro_column__" localSheetId="29" hidden="1">'Risk Free Rates- Bottom Up'!$XFD:$XFD</definedName>
    <definedName name="__nAxPro_column__" localSheetId="30" hidden="1">'Risk Free Rates- Top Down'!$XFD:$XFD</definedName>
    <definedName name="__nAxPro_column__" localSheetId="11" hidden="1">'Statement of Equity'!$XFD:$XFD</definedName>
    <definedName name="__nAxPro_column__" localSheetId="6" hidden="1">'Summary of Investments'!$XFD:$XFD</definedName>
    <definedName name="__nAxPro_column__" localSheetId="1" hidden="1">ToC!$XFD:$XFD</definedName>
    <definedName name="__nAxPro_row__" localSheetId="7" hidden="1">'10 Largest Mortgage Loans'!$1048576:$1048576</definedName>
    <definedName name="__nAxPro_row__" localSheetId="21" hidden="1">'Asset Default Risk'!$65536:$65536</definedName>
    <definedName name="__nAxPro_row__" localSheetId="20" hidden="1">'Capital Available - Domestic'!$1048576:$1048576</definedName>
    <definedName name="__nAxPro_row__" localSheetId="19" hidden="1">'Capital Req Ratio'!$1048576:$1048576</definedName>
    <definedName name="__nAxPro_row__" localSheetId="0" hidden="1">'Cover Page'!$1048576:$1048576</definedName>
    <definedName name="__nAxPro_row__" localSheetId="32" hidden="1">'Error Validation Page'!$1048576:$1048576</definedName>
    <definedName name="__nAxPro_row__" localSheetId="31" hidden="1">'EWT Ratios'!#REF!</definedName>
    <definedName name="__nAxPro_row__" localSheetId="8" hidden="1">'Foreclosures in Process'!#REF!</definedName>
    <definedName name="__nAxPro_row__" localSheetId="2" hidden="1">'Form-Assets Long-term'!$1048576:$1048576</definedName>
    <definedName name="__nAxPro_row__" localSheetId="3" hidden="1">'Form-Liabilities &amp; Eq Long-term'!$1048576:$1048576</definedName>
    <definedName name="__nAxPro_row__" localSheetId="4" hidden="1">'Form-Statement of P&amp;L Long-term'!$1048576:$1048576</definedName>
    <definedName name="__nAxPro_row__" localSheetId="15" hidden="1">'Ins Serv &amp; Other Operating exp'!$1048576:$1048576</definedName>
    <definedName name="__nAxPro_row__" localSheetId="12" hidden="1">'Insurance and Reinsurance'!$1048576:$1048576</definedName>
    <definedName name="__nAxPro_row__" localSheetId="28" hidden="1">'Interest Margin Risk'!$1048576:$1048576</definedName>
    <definedName name="__nAxPro_row__" localSheetId="14" hidden="1">'Investment Return'!$1048576:$1048576</definedName>
    <definedName name="__nAxPro_row__" localSheetId="13" hidden="1">'Long-Term Line of Business'!$1048576:$1048576</definedName>
    <definedName name="__nAxPro_row__" localSheetId="18" hidden="1">'LongTerm Premium Tax Report'!$1048576:$1048576</definedName>
    <definedName name="__nAxPro_row__" localSheetId="17" hidden="1">'Net Exp From Reins. Cont Held'!$1048576:$1048576</definedName>
    <definedName name="__nAxPro_row__" localSheetId="5" hidden="1">'Notes to The Financial Stat.'!$1048576:$1048576</definedName>
    <definedName name="__nAxPro_row__" localSheetId="16" hidden="1">'Policyholder Benefits'!#REF!</definedName>
    <definedName name="__nAxPro_row__" localSheetId="10" hidden="1">'Receivable From Payable To'!$1048576:$1048576</definedName>
    <definedName name="__nAxPro_row__" localSheetId="9" hidden="1">'Reinsurance Cont Held Summary'!$1048576:$1048576</definedName>
    <definedName name="__nAxPro_row__" localSheetId="29" hidden="1">'Risk Free Rates- Bottom Up'!$1048576:$1048576</definedName>
    <definedName name="__nAxPro_row__" localSheetId="30" hidden="1">'Risk Free Rates- Top Down'!$1048576:$1048576</definedName>
    <definedName name="__nAxPro_row__" localSheetId="11" hidden="1">'Statement of Equity'!$1048576:$1048576</definedName>
    <definedName name="__nAxPro_row__" localSheetId="6" hidden="1">'Summary of Investments'!$1048576:$1048576</definedName>
    <definedName name="__nAxPro_row__" localSheetId="1" hidden="1">ToC!$1048576:$1048576</definedName>
    <definedName name="_Fil" hidden="1">#REF!</definedName>
    <definedName name="_Fill" localSheetId="2" hidden="1">#REF!</definedName>
    <definedName name="_Fill" localSheetId="3" hidden="1">#REF!</definedName>
    <definedName name="_Fill" localSheetId="10" hidden="1">#REF!</definedName>
    <definedName name="_Fill" localSheetId="9" hidden="1">#REF!</definedName>
    <definedName name="_Fill" hidden="1">#REF!</definedName>
    <definedName name="_Filll" hidden="1">#REF!</definedName>
    <definedName name="_Key1" localSheetId="2" hidden="1">#REF!</definedName>
    <definedName name="_Key1" localSheetId="3" hidden="1">#REF!</definedName>
    <definedName name="_Key1" localSheetId="10" hidden="1">#REF!</definedName>
    <definedName name="_Key1" localSheetId="9" hidden="1">#REF!</definedName>
    <definedName name="_Key1" hidden="1">#REF!</definedName>
    <definedName name="_key2" hidden="1">#REF!</definedName>
    <definedName name="_keys" localSheetId="2" hidden="1">#REF!</definedName>
    <definedName name="_keys" localSheetId="3" hidden="1">#REF!</definedName>
    <definedName name="_keys" localSheetId="10" hidden="1">#REF!</definedName>
    <definedName name="_keys" localSheetId="9" hidden="1">#REF!</definedName>
    <definedName name="_keys" hidden="1">#REF!</definedName>
    <definedName name="_Order1" hidden="1">255</definedName>
    <definedName name="_Order2" hidden="1">0</definedName>
    <definedName name="_Parse_In" localSheetId="2" hidden="1">#REF!</definedName>
    <definedName name="_Parse_In" localSheetId="3" hidden="1">#REF!</definedName>
    <definedName name="_Parse_In" localSheetId="10" hidden="1">#REF!</definedName>
    <definedName name="_Parse_In" localSheetId="9" hidden="1">#REF!</definedName>
    <definedName name="_Parse_In" hidden="1">#REF!</definedName>
    <definedName name="_Parse_In2" hidden="1">#REF!</definedName>
    <definedName name="_Sort" localSheetId="2" hidden="1">#REF!</definedName>
    <definedName name="_Sort" localSheetId="3" hidden="1">#REF!</definedName>
    <definedName name="_Sort" localSheetId="10" hidden="1">#REF!</definedName>
    <definedName name="_Sort" localSheetId="9" hidden="1">#REF!</definedName>
    <definedName name="_Sort" hidden="1">#REF!</definedName>
    <definedName name="_Sort2" hidden="1">#REF!</definedName>
    <definedName name="aa">#REF!</definedName>
    <definedName name="anscount" hidden="1">1</definedName>
    <definedName name="del" hidden="1">#REF!</definedName>
    <definedName name="delet" hidden="1">#REF!</definedName>
    <definedName name="f" localSheetId="2" hidden="1">#REF!</definedName>
    <definedName name="f" localSheetId="3" hidden="1">#REF!</definedName>
    <definedName name="f" localSheetId="10" hidden="1">#REF!</definedName>
    <definedName name="f" localSheetId="9" hidden="1">#REF!</definedName>
    <definedName name="f" hidden="1">#REF!</definedName>
    <definedName name="f_2" hidden="1">#REF!</definedName>
    <definedName name="fffff" localSheetId="2" hidden="1">#REF!</definedName>
    <definedName name="fffff" localSheetId="3" hidden="1">#REF!</definedName>
    <definedName name="fffff" localSheetId="10" hidden="1">#REF!</definedName>
    <definedName name="fffff" localSheetId="9" hidden="1">#REF!</definedName>
    <definedName name="fffff" hidden="1">#REF!</definedName>
    <definedName name="fffff2" hidden="1">#REF!</definedName>
    <definedName name="QAPY">#REF!,#REF!,#REF!,#REF!</definedName>
    <definedName name="qualifying_assets_prior_year">#REF!,#REF!,#REF!,#REF!</definedName>
    <definedName name="Quarterly">[1]Macrovar!$B$15</definedName>
    <definedName name="Z_8E622B6A_89CC_480D_8D70_B72C61D349F4_.wvu.PrintTitles" localSheetId="13" hidden="1">'Long-Term Line of Business'!$A:$C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 i="171" l="1"/>
  <c r="C51" i="171"/>
  <c r="I97" i="171"/>
  <c r="H91" i="171"/>
  <c r="G91" i="171"/>
  <c r="F91" i="171"/>
  <c r="E91" i="171"/>
  <c r="D91" i="171"/>
  <c r="C91" i="171"/>
  <c r="I91" i="171" s="1"/>
  <c r="I90" i="171"/>
  <c r="I89" i="171"/>
  <c r="I88" i="171"/>
  <c r="I86" i="171"/>
  <c r="H84" i="171"/>
  <c r="G84" i="171"/>
  <c r="F84" i="171"/>
  <c r="E84" i="171"/>
  <c r="D84" i="171"/>
  <c r="C84" i="171"/>
  <c r="I84" i="171" s="1"/>
  <c r="I83" i="171"/>
  <c r="I82" i="171"/>
  <c r="H80" i="171"/>
  <c r="G80" i="171"/>
  <c r="F80" i="171"/>
  <c r="E80" i="171"/>
  <c r="D80" i="171"/>
  <c r="C80" i="171"/>
  <c r="I80" i="171" s="1"/>
  <c r="I79" i="171"/>
  <c r="I78" i="171"/>
  <c r="I77" i="171"/>
  <c r="G76" i="171"/>
  <c r="F76" i="171"/>
  <c r="E76" i="171"/>
  <c r="I75" i="171"/>
  <c r="I74" i="171"/>
  <c r="I73" i="171"/>
  <c r="I72" i="171"/>
  <c r="H71" i="171"/>
  <c r="H76" i="171" s="1"/>
  <c r="G71" i="171"/>
  <c r="F71" i="171"/>
  <c r="E71" i="171"/>
  <c r="D71" i="171"/>
  <c r="D76" i="171" s="1"/>
  <c r="C71" i="171"/>
  <c r="C76" i="171" s="1"/>
  <c r="I76" i="171" s="1"/>
  <c r="I70" i="171"/>
  <c r="I69" i="171"/>
  <c r="I68" i="171"/>
  <c r="I67" i="171"/>
  <c r="I65" i="171"/>
  <c r="H64" i="171"/>
  <c r="G64" i="171"/>
  <c r="F64" i="171"/>
  <c r="E64" i="171"/>
  <c r="D64" i="171"/>
  <c r="D66" i="171" s="1"/>
  <c r="C64" i="171"/>
  <c r="I64" i="171" s="1"/>
  <c r="I63" i="171"/>
  <c r="I62" i="171"/>
  <c r="I61" i="171"/>
  <c r="H60" i="171"/>
  <c r="H66" i="171" s="1"/>
  <c r="H81" i="171" s="1"/>
  <c r="H85" i="171" s="1"/>
  <c r="H87" i="171" s="1"/>
  <c r="G60" i="171"/>
  <c r="G66" i="171" s="1"/>
  <c r="G81" i="171" s="1"/>
  <c r="G85" i="171" s="1"/>
  <c r="G87" i="171" s="1"/>
  <c r="F60" i="171"/>
  <c r="F66" i="171" s="1"/>
  <c r="F81" i="171" s="1"/>
  <c r="F85" i="171" s="1"/>
  <c r="F87" i="171" s="1"/>
  <c r="E60" i="171"/>
  <c r="I60" i="171" s="1"/>
  <c r="D60" i="171"/>
  <c r="C60" i="171"/>
  <c r="I59" i="171"/>
  <c r="I58" i="171"/>
  <c r="I57" i="171"/>
  <c r="C44" i="221"/>
  <c r="D81" i="171" l="1"/>
  <c r="D85" i="171" s="1"/>
  <c r="D87" i="171" s="1"/>
  <c r="C66" i="171"/>
  <c r="I71" i="171"/>
  <c r="E66" i="171"/>
  <c r="E81" i="171" s="1"/>
  <c r="E85" i="171" s="1"/>
  <c r="E87" i="171" s="1"/>
  <c r="C26" i="221"/>
  <c r="C20" i="221"/>
  <c r="D20" i="221"/>
  <c r="C81" i="171" l="1"/>
  <c r="I66" i="171"/>
  <c r="G10" i="250"/>
  <c r="F10" i="250"/>
  <c r="E10" i="250"/>
  <c r="D10" i="250"/>
  <c r="C10" i="250"/>
  <c r="J36" i="249"/>
  <c r="H36" i="249"/>
  <c r="G36" i="249"/>
  <c r="F36" i="249"/>
  <c r="D3" i="250"/>
  <c r="C3" i="250"/>
  <c r="A3" i="250"/>
  <c r="A1" i="250"/>
  <c r="D3" i="249"/>
  <c r="C3" i="249"/>
  <c r="J19" i="249"/>
  <c r="H19" i="249"/>
  <c r="G19" i="249"/>
  <c r="F19" i="249"/>
  <c r="A3" i="249"/>
  <c r="A1" i="249"/>
  <c r="C85" i="171" l="1"/>
  <c r="I81" i="171"/>
  <c r="C29" i="221"/>
  <c r="C87" i="171" l="1"/>
  <c r="I87" i="171" s="1"/>
  <c r="I85" i="171"/>
  <c r="D17" i="221"/>
  <c r="C17" i="221"/>
  <c r="C31" i="171"/>
  <c r="I48" i="171"/>
  <c r="I14" i="171"/>
  <c r="I13" i="171"/>
  <c r="I12" i="171"/>
  <c r="H15" i="171"/>
  <c r="G15" i="171"/>
  <c r="F15" i="171"/>
  <c r="E15" i="171"/>
  <c r="D15" i="171"/>
  <c r="C15" i="171"/>
  <c r="D3" i="248"/>
  <c r="C3" i="248"/>
  <c r="A3" i="248"/>
  <c r="A1" i="248"/>
  <c r="D52" i="161"/>
  <c r="C52" i="161"/>
  <c r="D4" i="214"/>
  <c r="C4" i="214"/>
  <c r="A4" i="214"/>
  <c r="A2" i="214"/>
  <c r="D3" i="239"/>
  <c r="C3" i="239"/>
  <c r="A3" i="239"/>
  <c r="A1" i="239"/>
  <c r="D3" i="221"/>
  <c r="C3" i="221"/>
  <c r="A3" i="221"/>
  <c r="A1" i="221"/>
  <c r="D3" i="212"/>
  <c r="C3" i="212"/>
  <c r="A3" i="212"/>
  <c r="A1" i="212"/>
  <c r="D3" i="210"/>
  <c r="C3" i="210"/>
  <c r="A3" i="210"/>
  <c r="A1" i="210"/>
  <c r="D3" i="241"/>
  <c r="C3" i="241"/>
  <c r="A3" i="241"/>
  <c r="A1" i="241"/>
  <c r="D3" i="202"/>
  <c r="C3" i="202"/>
  <c r="A3" i="202"/>
  <c r="A1" i="202"/>
  <c r="D3" i="247"/>
  <c r="C3" i="247"/>
  <c r="A3" i="247"/>
  <c r="A1" i="247"/>
  <c r="D3" i="185"/>
  <c r="C3" i="185"/>
  <c r="A3" i="185"/>
  <c r="A1" i="185"/>
  <c r="D3" i="122"/>
  <c r="C3" i="122"/>
  <c r="A3" i="122"/>
  <c r="A1" i="122"/>
  <c r="D3" i="171"/>
  <c r="C3" i="171"/>
  <c r="A3" i="171"/>
  <c r="A1" i="171"/>
  <c r="D3" i="245"/>
  <c r="C3" i="245"/>
  <c r="A3" i="245"/>
  <c r="A1" i="245"/>
  <c r="D3" i="240"/>
  <c r="C3" i="240"/>
  <c r="A3" i="240"/>
  <c r="A1" i="240"/>
  <c r="E3" i="243"/>
  <c r="D3" i="243"/>
  <c r="A3" i="243"/>
  <c r="A1" i="243"/>
  <c r="D3" i="244"/>
  <c r="C3" i="244"/>
  <c r="A3" i="244"/>
  <c r="A1" i="244"/>
  <c r="D3" i="120"/>
  <c r="C3" i="120"/>
  <c r="A3" i="120"/>
  <c r="A1" i="120"/>
  <c r="D3" i="195"/>
  <c r="C3" i="195"/>
  <c r="A3" i="195"/>
  <c r="A1" i="195"/>
  <c r="D3" i="162"/>
  <c r="C3" i="162"/>
  <c r="A3" i="162"/>
  <c r="A1" i="162"/>
  <c r="D3" i="161"/>
  <c r="C3" i="161"/>
  <c r="A3" i="161"/>
  <c r="A1" i="161"/>
  <c r="C40" i="185"/>
  <c r="D40" i="185"/>
  <c r="C39" i="195"/>
  <c r="D39" i="195"/>
  <c r="D22" i="239" l="1"/>
  <c r="H14" i="247"/>
  <c r="G14" i="247"/>
  <c r="F14" i="247"/>
  <c r="E14" i="247"/>
  <c r="D14" i="247"/>
  <c r="C14" i="247"/>
  <c r="B14" i="247"/>
  <c r="I14" i="247" s="1"/>
  <c r="D56" i="239" s="1"/>
  <c r="I21" i="247"/>
  <c r="I20" i="247"/>
  <c r="I19" i="247"/>
  <c r="I18" i="247"/>
  <c r="I13" i="247"/>
  <c r="I12" i="247"/>
  <c r="I11" i="247"/>
  <c r="I10" i="247"/>
  <c r="I9" i="247"/>
  <c r="I8" i="247"/>
  <c r="C31" i="221"/>
  <c r="C18" i="221"/>
  <c r="J36" i="245" l="1"/>
  <c r="I36" i="245"/>
  <c r="H36" i="245"/>
  <c r="G36" i="245"/>
  <c r="J30" i="245"/>
  <c r="I30" i="245"/>
  <c r="H30" i="245"/>
  <c r="G30" i="245"/>
  <c r="J24" i="245"/>
  <c r="I24" i="245"/>
  <c r="H24" i="245"/>
  <c r="G24" i="245"/>
  <c r="J18" i="245"/>
  <c r="I18" i="245"/>
  <c r="H18" i="245"/>
  <c r="G18" i="245"/>
  <c r="J13" i="245"/>
  <c r="I13" i="245"/>
  <c r="H13" i="245"/>
  <c r="H31" i="245" s="1"/>
  <c r="G13" i="245"/>
  <c r="F36" i="245"/>
  <c r="E36" i="245"/>
  <c r="D36" i="245"/>
  <c r="C36" i="245"/>
  <c r="F30" i="245"/>
  <c r="E30" i="245"/>
  <c r="D30" i="245"/>
  <c r="C30" i="245"/>
  <c r="F24" i="245"/>
  <c r="E24" i="245"/>
  <c r="D24" i="245"/>
  <c r="C24" i="245"/>
  <c r="F18" i="245"/>
  <c r="E18" i="245"/>
  <c r="D18" i="245"/>
  <c r="C18" i="245"/>
  <c r="F13" i="245"/>
  <c r="F31" i="245" s="1"/>
  <c r="E13" i="245"/>
  <c r="D13" i="245"/>
  <c r="C13" i="245"/>
  <c r="G31" i="245" l="1"/>
  <c r="J31" i="245"/>
  <c r="D15" i="221" s="1"/>
  <c r="I31" i="245"/>
  <c r="C31" i="245"/>
  <c r="D34" i="239" s="1"/>
  <c r="D31" i="245"/>
  <c r="E31" i="245"/>
  <c r="D38" i="239" s="1"/>
  <c r="D16" i="221" l="1"/>
  <c r="C15" i="221"/>
  <c r="C16" i="221"/>
  <c r="H31" i="171"/>
  <c r="G31" i="171"/>
  <c r="F31" i="171"/>
  <c r="E31" i="171"/>
  <c r="D31" i="171"/>
  <c r="I23" i="240"/>
  <c r="I22" i="240"/>
  <c r="I21" i="240"/>
  <c r="I20" i="240"/>
  <c r="I19" i="240"/>
  <c r="I18" i="240"/>
  <c r="I14" i="240"/>
  <c r="I13" i="240"/>
  <c r="I12" i="240"/>
  <c r="I11" i="240"/>
  <c r="I10" i="240"/>
  <c r="I9" i="240"/>
  <c r="I8" i="240"/>
  <c r="D32" i="195"/>
  <c r="C32" i="195"/>
  <c r="D28" i="195"/>
  <c r="C28" i="195"/>
  <c r="E27" i="162" l="1"/>
  <c r="D27" i="162"/>
  <c r="H15" i="240" l="1"/>
  <c r="G15" i="240"/>
  <c r="F15" i="240"/>
  <c r="E15" i="240"/>
  <c r="D15" i="240"/>
  <c r="C15" i="240"/>
  <c r="B15" i="240"/>
  <c r="D28" i="122"/>
  <c r="D37" i="122" s="1"/>
  <c r="D39" i="122" s="1"/>
  <c r="D21" i="122"/>
  <c r="D13" i="122"/>
  <c r="I15" i="240" l="1"/>
  <c r="I10" i="221" a="1"/>
  <c r="I10" i="221" s="1"/>
  <c r="D18" i="202"/>
  <c r="D12" i="202"/>
  <c r="C18" i="202"/>
  <c r="C12" i="202"/>
  <c r="D33" i="185"/>
  <c r="D36" i="185" s="1"/>
  <c r="D44" i="185" s="1"/>
  <c r="C33" i="185"/>
  <c r="C36" i="185" s="1"/>
  <c r="I41" i="171"/>
  <c r="I40" i="171"/>
  <c r="I39" i="171"/>
  <c r="I37" i="171"/>
  <c r="I34" i="171"/>
  <c r="I33" i="171"/>
  <c r="I31" i="171"/>
  <c r="I30" i="171"/>
  <c r="I29" i="171"/>
  <c r="I28" i="171"/>
  <c r="I26" i="171"/>
  <c r="I25" i="171"/>
  <c r="I24" i="171"/>
  <c r="I23" i="171"/>
  <c r="I21" i="171"/>
  <c r="I20" i="171"/>
  <c r="I19" i="171"/>
  <c r="I18" i="171"/>
  <c r="I16" i="171"/>
  <c r="I15" i="171"/>
  <c r="I10" i="171"/>
  <c r="I9" i="171"/>
  <c r="I8" i="171"/>
  <c r="H42" i="171"/>
  <c r="G42" i="171"/>
  <c r="F42" i="171"/>
  <c r="E42" i="171"/>
  <c r="H35" i="171"/>
  <c r="G35" i="171"/>
  <c r="F35" i="171"/>
  <c r="E35" i="171"/>
  <c r="H22" i="171"/>
  <c r="H27" i="171" s="1"/>
  <c r="G22" i="171"/>
  <c r="G27" i="171" s="1"/>
  <c r="F22" i="171"/>
  <c r="F27" i="171" s="1"/>
  <c r="E22" i="171"/>
  <c r="E27" i="171" s="1"/>
  <c r="H11" i="171"/>
  <c r="H17" i="171" s="1"/>
  <c r="G11" i="171"/>
  <c r="G17" i="171" s="1"/>
  <c r="F11" i="171"/>
  <c r="F17" i="171" s="1"/>
  <c r="E11" i="171"/>
  <c r="E17" i="171" s="1"/>
  <c r="D42" i="171"/>
  <c r="C42" i="171"/>
  <c r="D35" i="171"/>
  <c r="C35" i="171"/>
  <c r="D22" i="171"/>
  <c r="D27" i="171" s="1"/>
  <c r="C22" i="171"/>
  <c r="C27" i="171" s="1"/>
  <c r="D11" i="171"/>
  <c r="D17" i="171" s="1"/>
  <c r="C11" i="171"/>
  <c r="C17" i="171" s="1"/>
  <c r="C28" i="122"/>
  <c r="C21" i="122"/>
  <c r="C13" i="122"/>
  <c r="D10" i="221" l="1"/>
  <c r="C10" i="221"/>
  <c r="C24" i="221" s="1"/>
  <c r="C19" i="202"/>
  <c r="D60" i="239" s="1"/>
  <c r="D19" i="202"/>
  <c r="C44" i="185"/>
  <c r="D52" i="239"/>
  <c r="C42" i="221"/>
  <c r="C37" i="122"/>
  <c r="C39" i="122" s="1"/>
  <c r="I42" i="171"/>
  <c r="H32" i="171"/>
  <c r="H36" i="171" s="1"/>
  <c r="H38" i="171" s="1"/>
  <c r="E32" i="171"/>
  <c r="E36" i="171" s="1"/>
  <c r="E38" i="171" s="1"/>
  <c r="I35" i="171"/>
  <c r="C32" i="171"/>
  <c r="C36" i="171" s="1"/>
  <c r="D32" i="171"/>
  <c r="D36" i="171" s="1"/>
  <c r="D38" i="171" s="1"/>
  <c r="F32" i="171"/>
  <c r="F36" i="171" s="1"/>
  <c r="F38" i="171" s="1"/>
  <c r="I27" i="171"/>
  <c r="G32" i="171"/>
  <c r="G36" i="171" s="1"/>
  <c r="G38" i="171" s="1"/>
  <c r="I17" i="171"/>
  <c r="I11" i="171"/>
  <c r="I22" i="171"/>
  <c r="D23" i="120"/>
  <c r="J23" i="120"/>
  <c r="I23" i="120"/>
  <c r="H23" i="120"/>
  <c r="G23" i="120"/>
  <c r="D18" i="239" s="1"/>
  <c r="F23" i="120"/>
  <c r="E23" i="120"/>
  <c r="C23" i="120"/>
  <c r="D19" i="195"/>
  <c r="D24" i="195" s="1"/>
  <c r="D11" i="195"/>
  <c r="C19" i="195"/>
  <c r="C11" i="195"/>
  <c r="C14" i="195" s="1"/>
  <c r="E56" i="162"/>
  <c r="E47" i="162"/>
  <c r="E40" i="162"/>
  <c r="E23" i="162"/>
  <c r="E18" i="162"/>
  <c r="E34" i="162" s="1"/>
  <c r="D56" i="162"/>
  <c r="D47" i="162"/>
  <c r="D40" i="162"/>
  <c r="D23" i="162"/>
  <c r="D18" i="162"/>
  <c r="D14" i="195" l="1"/>
  <c r="D25" i="221" s="1"/>
  <c r="D40" i="221"/>
  <c r="D24" i="239"/>
  <c r="D40" i="239"/>
  <c r="D34" i="162"/>
  <c r="D36" i="239"/>
  <c r="C24" i="195"/>
  <c r="D48" i="239"/>
  <c r="C29" i="195"/>
  <c r="C33" i="195" s="1"/>
  <c r="C38" i="171"/>
  <c r="I38" i="171" s="1"/>
  <c r="I36" i="171"/>
  <c r="I32" i="171"/>
  <c r="E48" i="162"/>
  <c r="D48" i="162"/>
  <c r="D29" i="161"/>
  <c r="D38" i="221" s="1"/>
  <c r="C29" i="161"/>
  <c r="C41" i="221"/>
  <c r="C40" i="221"/>
  <c r="C25" i="221"/>
  <c r="D14" i="221" l="1"/>
  <c r="C35" i="195"/>
  <c r="D44" i="239" s="1"/>
  <c r="D28" i="239"/>
  <c r="D29" i="195"/>
  <c r="D49" i="162"/>
  <c r="D57" i="162" s="1"/>
  <c r="C19" i="221"/>
  <c r="C34" i="221"/>
  <c r="D30" i="239"/>
  <c r="E49" i="162"/>
  <c r="E57" i="162" s="1"/>
  <c r="D14" i="239" s="1"/>
  <c r="D19" i="221"/>
  <c r="D13" i="221"/>
  <c r="D32" i="221"/>
  <c r="D35" i="221"/>
  <c r="C32" i="221"/>
  <c r="C38" i="221"/>
  <c r="D12" i="239"/>
  <c r="C37" i="221"/>
  <c r="C35" i="221"/>
  <c r="C36" i="221" l="1"/>
  <c r="C46" i="195"/>
  <c r="D33" i="195"/>
  <c r="D35" i="195" s="1"/>
  <c r="D46" i="195" s="1"/>
  <c r="D41" i="221"/>
  <c r="C33" i="221"/>
  <c r="C30" i="221" l="1"/>
  <c r="C13" i="221"/>
  <c r="C12" i="221" l="1"/>
  <c r="C14" i="221" l="1"/>
  <c r="C23" i="221" l="1"/>
  <c r="C28" i="221"/>
  <c r="H21" i="241"/>
  <c r="F21" i="241"/>
  <c r="H20" i="241"/>
  <c r="F20" i="241"/>
  <c r="H19" i="241"/>
  <c r="F19" i="241"/>
  <c r="E15" i="241"/>
  <c r="D15" i="241"/>
  <c r="C15" i="241"/>
  <c r="B15" i="241"/>
  <c r="F14" i="241"/>
  <c r="F13" i="241"/>
  <c r="F12" i="241"/>
  <c r="G12" i="241" s="1"/>
  <c r="F11" i="241"/>
  <c r="G11" i="241" s="1"/>
  <c r="F10" i="241"/>
  <c r="G10" i="241" s="1"/>
  <c r="F9" i="241"/>
  <c r="G9" i="241" s="1"/>
  <c r="G14" i="241" l="1"/>
  <c r="G15" i="241" s="1"/>
  <c r="D64" i="239" s="1"/>
  <c r="F15" i="241"/>
  <c r="C22" i="221"/>
  <c r="C10" i="235" l="1"/>
  <c r="F8" i="235"/>
  <c r="E8" i="235"/>
  <c r="E7" i="235"/>
  <c r="F7" i="235" s="1"/>
  <c r="E6" i="235"/>
  <c r="F6" i="235" s="1"/>
  <c r="E8" i="234"/>
  <c r="E7" i="234"/>
  <c r="E6" i="234"/>
  <c r="E22" i="233"/>
  <c r="E23" i="233" s="1"/>
  <c r="E21" i="233"/>
  <c r="E17" i="233"/>
  <c r="E16" i="233"/>
  <c r="E18" i="233" s="1"/>
  <c r="E14" i="233"/>
  <c r="E13" i="233"/>
  <c r="E12" i="233"/>
  <c r="E9" i="233"/>
  <c r="E8" i="233"/>
  <c r="E10" i="233" s="1"/>
  <c r="F24" i="232"/>
  <c r="G24" i="232" s="1"/>
  <c r="F23" i="232"/>
  <c r="G23" i="232" s="1"/>
  <c r="F22" i="232"/>
  <c r="G22" i="232" s="1"/>
  <c r="F20" i="232"/>
  <c r="G20" i="232" s="1"/>
  <c r="F19" i="232"/>
  <c r="G19" i="232" s="1"/>
  <c r="F18" i="232"/>
  <c r="G18" i="232" s="1"/>
  <c r="F17" i="232"/>
  <c r="G17" i="232" s="1"/>
  <c r="F15" i="232"/>
  <c r="G15" i="232" s="1"/>
  <c r="F12" i="232"/>
  <c r="G12" i="232" s="1"/>
  <c r="F11" i="232"/>
  <c r="G11" i="232" s="1"/>
  <c r="F10" i="232"/>
  <c r="G10" i="232" s="1"/>
  <c r="F9" i="232"/>
  <c r="G9" i="232" s="1"/>
  <c r="F8" i="232"/>
  <c r="G8" i="232" s="1"/>
  <c r="F7" i="232"/>
  <c r="G7" i="232" s="1"/>
  <c r="F6" i="232"/>
  <c r="G6" i="232" s="1"/>
  <c r="C18" i="231"/>
  <c r="C19" i="231" s="1"/>
  <c r="C17" i="231"/>
  <c r="C14" i="231"/>
  <c r="C9" i="231"/>
  <c r="C10" i="231" s="1"/>
  <c r="E16" i="230"/>
  <c r="G16" i="230" s="1"/>
  <c r="E13" i="230"/>
  <c r="G13" i="230" s="1"/>
  <c r="E12" i="230"/>
  <c r="G12" i="230" s="1"/>
  <c r="E9" i="230"/>
  <c r="G9" i="230" s="1"/>
  <c r="E8" i="230"/>
  <c r="G8" i="230" s="1"/>
  <c r="D16" i="229"/>
  <c r="F16" i="229" s="1"/>
  <c r="D15" i="229"/>
  <c r="F15" i="229" s="1"/>
  <c r="D14" i="229"/>
  <c r="F14" i="229" s="1"/>
  <c r="D13" i="229"/>
  <c r="F13" i="229" s="1"/>
  <c r="D11" i="229"/>
  <c r="F11" i="229" s="1"/>
  <c r="D10" i="229"/>
  <c r="F10" i="229" s="1"/>
  <c r="D9" i="229"/>
  <c r="F9" i="229" s="1"/>
  <c r="D8" i="229"/>
  <c r="F8" i="229" s="1"/>
  <c r="E50" i="228"/>
  <c r="B50" i="228"/>
  <c r="D49" i="228"/>
  <c r="E49" i="228" s="1"/>
  <c r="D48" i="228"/>
  <c r="E48" i="228" s="1"/>
  <c r="D47" i="228"/>
  <c r="E47" i="228" s="1"/>
  <c r="D46" i="228"/>
  <c r="E46" i="228" s="1"/>
  <c r="D45" i="228"/>
  <c r="E45" i="228" s="1"/>
  <c r="D44" i="228"/>
  <c r="E44" i="228" s="1"/>
  <c r="D43" i="228"/>
  <c r="E43" i="228" s="1"/>
  <c r="D42" i="228"/>
  <c r="E42" i="228" s="1"/>
  <c r="D41" i="228"/>
  <c r="E41" i="228" s="1"/>
  <c r="D40" i="228"/>
  <c r="E40" i="228" s="1"/>
  <c r="D39" i="228"/>
  <c r="E39" i="228" s="1"/>
  <c r="D38" i="228"/>
  <c r="E38" i="228" s="1"/>
  <c r="D37" i="228"/>
  <c r="E37" i="228" s="1"/>
  <c r="D36" i="228"/>
  <c r="E36" i="228" s="1"/>
  <c r="E35" i="228"/>
  <c r="D34" i="228"/>
  <c r="E34" i="228" s="1"/>
  <c r="D33" i="228"/>
  <c r="E33" i="228" s="1"/>
  <c r="D32" i="228"/>
  <c r="E32" i="228" s="1"/>
  <c r="E31" i="228"/>
  <c r="D30" i="228"/>
  <c r="E30" i="228" s="1"/>
  <c r="D29" i="228"/>
  <c r="E29" i="228" s="1"/>
  <c r="D28" i="228"/>
  <c r="E28" i="228" s="1"/>
  <c r="D27" i="228"/>
  <c r="E27" i="228" s="1"/>
  <c r="D26" i="228"/>
  <c r="E26" i="228" s="1"/>
  <c r="D25" i="228"/>
  <c r="E25" i="228" s="1"/>
  <c r="D24" i="228"/>
  <c r="E24" i="228" s="1"/>
  <c r="D23" i="228"/>
  <c r="E23" i="228" s="1"/>
  <c r="D22" i="228"/>
  <c r="E22" i="228" s="1"/>
  <c r="D21" i="228"/>
  <c r="E21" i="228" s="1"/>
  <c r="D20" i="228"/>
  <c r="E20" i="228" s="1"/>
  <c r="D19" i="228"/>
  <c r="E19" i="228" s="1"/>
  <c r="D18" i="228"/>
  <c r="E18" i="228" s="1"/>
  <c r="D17" i="228"/>
  <c r="E17" i="228" s="1"/>
  <c r="D16" i="228"/>
  <c r="E16" i="228" s="1"/>
  <c r="D15" i="228"/>
  <c r="E15" i="228" s="1"/>
  <c r="D14" i="228"/>
  <c r="E14" i="228" s="1"/>
  <c r="D13" i="228"/>
  <c r="E13" i="228" s="1"/>
  <c r="D12" i="228"/>
  <c r="E12" i="228" s="1"/>
  <c r="D11" i="228"/>
  <c r="E11" i="228" s="1"/>
  <c r="D10" i="228"/>
  <c r="E10" i="228" s="1"/>
  <c r="D9" i="228"/>
  <c r="E9" i="228" s="1"/>
  <c r="D8" i="228"/>
  <c r="E8" i="228" s="1"/>
  <c r="D7" i="228"/>
  <c r="E7" i="228" s="1"/>
  <c r="D55" i="227"/>
  <c r="D52" i="227"/>
  <c r="D57" i="227" s="1"/>
  <c r="B24" i="226" s="1"/>
  <c r="D18" i="227"/>
  <c r="D42" i="227" s="1"/>
  <c r="D44" i="227" s="1"/>
  <c r="D17" i="227"/>
  <c r="D43" i="227" s="1"/>
  <c r="D10" i="227"/>
  <c r="D27" i="227" s="1"/>
  <c r="D16" i="218"/>
  <c r="E52" i="228" l="1"/>
  <c r="D52" i="228" s="1"/>
  <c r="B7" i="226" s="1"/>
  <c r="E9" i="234"/>
  <c r="B13" i="226" s="1"/>
  <c r="G17" i="230"/>
  <c r="B9" i="226" s="1"/>
  <c r="F18" i="229"/>
  <c r="B8" i="226" s="1"/>
  <c r="C21" i="231"/>
  <c r="B10" i="226" s="1"/>
  <c r="E10" i="235"/>
  <c r="B14" i="226" s="1"/>
  <c r="F10" i="235"/>
  <c r="E25" i="233"/>
  <c r="B12" i="226" s="1"/>
  <c r="G26" i="232"/>
  <c r="F26" i="232" s="1"/>
  <c r="B11" i="226" s="1"/>
  <c r="D15" i="227"/>
  <c r="D23" i="227" s="1"/>
  <c r="D21" i="227"/>
  <c r="B18" i="226" l="1"/>
  <c r="B31" i="226" s="1"/>
  <c r="E23" i="227"/>
  <c r="D39" i="227"/>
  <c r="D30" i="227"/>
  <c r="D32" i="227" s="1"/>
  <c r="B22" i="226"/>
  <c r="D46" i="227" l="1"/>
  <c r="D47" i="227" s="1"/>
  <c r="B23" i="226" s="1"/>
  <c r="D49" i="227" l="1"/>
  <c r="D58" i="227" s="1"/>
  <c r="B26" i="226" s="1"/>
  <c r="B30" i="226" s="1"/>
  <c r="B32" i="226" s="1"/>
  <c r="B33" i="2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Kencil McPhee</author>
  </authors>
  <commentList>
    <comment ref="B24" authorId="0" shapeId="0" xr:uid="{00000000-0006-0000-0400-000001000000}">
      <text>
        <r>
          <rPr>
            <b/>
            <sz val="9"/>
            <color indexed="81"/>
            <rFont val="Tahoma"/>
            <family val="2"/>
          </rPr>
          <t>Insurers may use the “look through” approach for Mutual Funds for the underlying assets of the fund; using the corresponding factors on a pro rata basis.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<sst xmlns="http://schemas.openxmlformats.org/spreadsheetml/2006/main" count="1103" uniqueCount="765">
  <si>
    <t>Assets</t>
  </si>
  <si>
    <t>Cash and Cash Equivalents</t>
  </si>
  <si>
    <t>Assets held for sale</t>
  </si>
  <si>
    <t>Accrued Investment Income</t>
  </si>
  <si>
    <t>Mortgage Loans</t>
  </si>
  <si>
    <t>Investment Properties</t>
  </si>
  <si>
    <t>Property and Equipment</t>
  </si>
  <si>
    <t>Current Tax Assets</t>
  </si>
  <si>
    <t>Deferred Tax Assets</t>
  </si>
  <si>
    <t>Goodwill</t>
  </si>
  <si>
    <t>Intangible Assets</t>
  </si>
  <si>
    <t>Other Assets</t>
  </si>
  <si>
    <t>Current Tax Liabilities</t>
  </si>
  <si>
    <t>Deferred Tax Liabilities</t>
  </si>
  <si>
    <t>Subordinated Debt</t>
  </si>
  <si>
    <t>Other Debt</t>
  </si>
  <si>
    <t>Participating Account</t>
  </si>
  <si>
    <t>Retained Earnings</t>
  </si>
  <si>
    <t>Gross Investment Income</t>
  </si>
  <si>
    <t>Experience Rating Refunds</t>
  </si>
  <si>
    <t>(Specify)</t>
  </si>
  <si>
    <t>Dividends</t>
  </si>
  <si>
    <t>Accumulated Other Comprehensive Income (Loss)</t>
  </si>
  <si>
    <t>Less:</t>
  </si>
  <si>
    <t>Liabilities held for sale</t>
  </si>
  <si>
    <t>NON-PARTICIPATING</t>
  </si>
  <si>
    <t>Policyholders' Equity</t>
  </si>
  <si>
    <t>Total</t>
  </si>
  <si>
    <t>Other</t>
  </si>
  <si>
    <t>Summary of Investments</t>
  </si>
  <si>
    <t>Group</t>
  </si>
  <si>
    <t>Income from Other Loans and Invested Assets</t>
  </si>
  <si>
    <t>Investment Taxes</t>
  </si>
  <si>
    <t>TABLE OF CONTENTS</t>
  </si>
  <si>
    <t>Financial Statements</t>
  </si>
  <si>
    <t>Income and Expenses</t>
  </si>
  <si>
    <t>Head Office Account</t>
  </si>
  <si>
    <t>Defined Benefit Pension Plan</t>
  </si>
  <si>
    <t>Fair Value Option*/ Investment Properties Fair Value</t>
  </si>
  <si>
    <t>Amortized Cost</t>
  </si>
  <si>
    <t>Impaired Amount (Before Provisions)</t>
  </si>
  <si>
    <t>Provisions including Expected Credit Loss (ECL)</t>
  </si>
  <si>
    <t>Participating</t>
  </si>
  <si>
    <t>Fair Value Through Profit or Loss (FVTPL)</t>
  </si>
  <si>
    <t>Fair Value Through Other Comprehensive Income (FVOCI)</t>
  </si>
  <si>
    <t>Insurance service expenses</t>
  </si>
  <si>
    <t>Encumbrances on Real Estate &amp; Mortgage Loans</t>
  </si>
  <si>
    <t>Employment Benefits (not including amounts in line above)</t>
  </si>
  <si>
    <t xml:space="preserve">Shareholders' Equity </t>
  </si>
  <si>
    <t>Reserves</t>
  </si>
  <si>
    <t>FOREIGN INSURERS ONLY:</t>
  </si>
  <si>
    <t>Head Office Account, Reserves &amp; AOCI</t>
  </si>
  <si>
    <t>Total Head Office Account, Reserves &amp; AOCI</t>
  </si>
  <si>
    <t>Movement in investment contract liabilities</t>
  </si>
  <si>
    <t>ATTRIBUTABLE TO:</t>
  </si>
  <si>
    <t>Preferred shares - Debt</t>
  </si>
  <si>
    <t>Defined Benefit Pension Plan Expense</t>
  </si>
  <si>
    <t>Commissions</t>
  </si>
  <si>
    <t>Represented by:</t>
  </si>
  <si>
    <t>Revenue from PAA Contracts</t>
  </si>
  <si>
    <t>Investments</t>
  </si>
  <si>
    <t>Financial Instrument Derivative Liabilities</t>
  </si>
  <si>
    <t>Total Equity</t>
  </si>
  <si>
    <t>Net finance income (expenses) from reinsurance contracts held</t>
  </si>
  <si>
    <t>Other Income</t>
  </si>
  <si>
    <t>Claims and Benefits</t>
  </si>
  <si>
    <t>Salaries, Wages and Allowances</t>
  </si>
  <si>
    <t>Employee's and Agents' Welfare</t>
  </si>
  <si>
    <t>Licenses and Fees</t>
  </si>
  <si>
    <t>Professional and Service Fees and Expenses</t>
  </si>
  <si>
    <t>Rent</t>
  </si>
  <si>
    <t>Miscellaneous Expenses</t>
  </si>
  <si>
    <t>Head Office Overhead</t>
  </si>
  <si>
    <t>Net expenses from reinsurance contracts held</t>
  </si>
  <si>
    <t>Investment Return</t>
  </si>
  <si>
    <t>Other Investment Income from Derivative Assets</t>
  </si>
  <si>
    <t>Cash and Short Term Investments</t>
  </si>
  <si>
    <t>Bonds</t>
  </si>
  <si>
    <t>Goodwill Impairment Losses</t>
  </si>
  <si>
    <t>Interest on Subordinated Debt</t>
  </si>
  <si>
    <t>Interest on Long Term Debt</t>
  </si>
  <si>
    <t>Other Interest Expense</t>
  </si>
  <si>
    <t>Financial Instrument Derivative Assets</t>
  </si>
  <si>
    <t>Reinsurance</t>
  </si>
  <si>
    <t>Revenue from VFA Contracts</t>
  </si>
  <si>
    <t>ASSETS:</t>
  </si>
  <si>
    <t>LIABILITIES:</t>
  </si>
  <si>
    <t>EQUITY</t>
  </si>
  <si>
    <t>Revenue from GMM Contracts (excluding VFA Contracts)</t>
  </si>
  <si>
    <t>Current Taxes</t>
  </si>
  <si>
    <t>Deferred Taxes</t>
  </si>
  <si>
    <t>Amortization and Impairment loss on Investment/Service Contracts</t>
  </si>
  <si>
    <t>Year 1 (%)</t>
  </si>
  <si>
    <t>Year 30 (%)</t>
  </si>
  <si>
    <t xml:space="preserve">Insurance Contract Liabilities </t>
  </si>
  <si>
    <t>Insurance Contract Liabilities – Excluding Segregated Funds Net Liabilities</t>
  </si>
  <si>
    <t>Insurance Contract Liabilities – Segregated Funds Net Liabilities</t>
  </si>
  <si>
    <t>Reinsurance Contract Held Liabilities – Excluding Segregated Funds Net Liabilities</t>
  </si>
  <si>
    <t>Reinsurance Contract Held Liabilities – Segregated Funds Net Liabilities</t>
  </si>
  <si>
    <t>Investment Contract Liabilities</t>
  </si>
  <si>
    <t>Investment Contract Liabilities – Excluding Segregated Funds Net Liabilities</t>
  </si>
  <si>
    <t>Investment Contract Liabilities – Segregated Funds Net Liabilities</t>
  </si>
  <si>
    <t>Insurance Service Expenses</t>
  </si>
  <si>
    <t xml:space="preserve">Reinsurance Contract Held Liabilities </t>
  </si>
  <si>
    <t xml:space="preserve">Insurance Contract Assets </t>
  </si>
  <si>
    <t xml:space="preserve">Reinsurance Contract Held Assets </t>
  </si>
  <si>
    <t>Expected claims and other expenses recovery</t>
  </si>
  <si>
    <t>Changes in the risk adjustment recognized for the risk expired</t>
  </si>
  <si>
    <t>CSM recognized for the services received</t>
  </si>
  <si>
    <t>Other incurred directly attributable expenses</t>
  </si>
  <si>
    <t>Effect of changes in the risk of reinsurers non-performance</t>
  </si>
  <si>
    <t>Claims recovered</t>
  </si>
  <si>
    <t>Changes that relate to past service - adjustments to incurred claims</t>
  </si>
  <si>
    <t>Interest:</t>
  </si>
  <si>
    <t>Income from Derivative Activities</t>
  </si>
  <si>
    <t>Realized Gains (Losses) on Sale:</t>
  </si>
  <si>
    <t>Preferred &amp; Common Shares</t>
  </si>
  <si>
    <t>Insurance</t>
  </si>
  <si>
    <t xml:space="preserve">Reinsurance Contract Held Liabilities - Segregated Fund Guarantees </t>
  </si>
  <si>
    <t>Insurance Service and Other Operating Expenses</t>
  </si>
  <si>
    <t>Liabilities and Equity</t>
  </si>
  <si>
    <t>Statement of Profit or Loss</t>
  </si>
  <si>
    <t>Interest revenue on financial assets not measured at FVTPL</t>
  </si>
  <si>
    <t>(net of Income Taxes on Discontinued Operations)</t>
  </si>
  <si>
    <t>Net investment income - segregated funds</t>
  </si>
  <si>
    <t>Other expenses:</t>
  </si>
  <si>
    <t>Net Reinsurance Expenses - contracts not measured under the PAA</t>
  </si>
  <si>
    <t>Net Reinsurance Expenses - contracts measured under the PAA</t>
  </si>
  <si>
    <t>Liquidity Premium</t>
  </si>
  <si>
    <t>Year 2 (%)</t>
  </si>
  <si>
    <t>Year 3 (%)</t>
  </si>
  <si>
    <t>Year 4 (%)</t>
  </si>
  <si>
    <t>Year 5 (%)</t>
  </si>
  <si>
    <t>Year 6 (%)</t>
  </si>
  <si>
    <t>Year 7 (%)</t>
  </si>
  <si>
    <t>Year 8 (%)</t>
  </si>
  <si>
    <t>Year 9 (%)</t>
  </si>
  <si>
    <t>Year 10 (%)</t>
  </si>
  <si>
    <t>Year 15 (%)</t>
  </si>
  <si>
    <t>Year 20 (%)</t>
  </si>
  <si>
    <t>Year 25 (%)</t>
  </si>
  <si>
    <t>Year 40 (%)</t>
  </si>
  <si>
    <t>Year 50 (%)</t>
  </si>
  <si>
    <t>Year 60 (%)</t>
  </si>
  <si>
    <t>Year 70 (%)</t>
  </si>
  <si>
    <t>Year 80 (%)</t>
  </si>
  <si>
    <t>Year 90 (%)</t>
  </si>
  <si>
    <t>Year 100 (%)</t>
  </si>
  <si>
    <t xml:space="preserve">Risk Free Rates </t>
  </si>
  <si>
    <t xml:space="preserve">Individual </t>
  </si>
  <si>
    <t xml:space="preserve">Please specify whether this is a spot or forward curve </t>
  </si>
  <si>
    <t>Discount Rates</t>
  </si>
  <si>
    <t>Segregated Fund with Guarantees</t>
  </si>
  <si>
    <t>Annuity (excluding Segregated Fund with Guarantees)</t>
  </si>
  <si>
    <t>Asset for Insurance Acquisition Cash Flows</t>
  </si>
  <si>
    <t>Provision for Credit Losses</t>
  </si>
  <si>
    <t>(including rental income for own use)</t>
  </si>
  <si>
    <t>Interest on Policyholder Deposits</t>
  </si>
  <si>
    <t>Net Investment Income:</t>
  </si>
  <si>
    <t>Net investment income excluding segregated funds</t>
  </si>
  <si>
    <t>Net finance income (expenses) from segregated funds</t>
  </si>
  <si>
    <t>Losses and Reversals of Losses on Onerous Contracts</t>
  </si>
  <si>
    <t>Amounts Attributed to Insurance Acquisition Cash Flows</t>
  </si>
  <si>
    <t>Amortisation of Insurance Acquisition Cash Flows</t>
  </si>
  <si>
    <t>General and Operating Expenses</t>
  </si>
  <si>
    <t>Net finance income (expenses) from insurance contracts excluding segregated funds</t>
  </si>
  <si>
    <t>Annuity (Excluding Segregated Fund with Guarantees)</t>
  </si>
  <si>
    <r>
      <t xml:space="preserve">CONFIDENTIAL 
</t>
    </r>
    <r>
      <rPr>
        <b/>
        <sz val="9"/>
        <color indexed="8"/>
        <rFont val="Arial"/>
        <family val="2"/>
      </rPr>
      <t>Restricted Use Only (not for use by third parties)</t>
    </r>
  </si>
  <si>
    <t>QUARTERLY REPORTING SYSTEM</t>
  </si>
  <si>
    <t>FOR LONG-TERM INSURERS</t>
  </si>
  <si>
    <t>REPORTING COMPANY NAME</t>
  </si>
  <si>
    <t>FOR THE QUARTER ENDED</t>
  </si>
  <si>
    <t>June 30</t>
  </si>
  <si>
    <t>March 31</t>
  </si>
  <si>
    <t>September 30</t>
  </si>
  <si>
    <t>December 31</t>
  </si>
  <si>
    <t>DESCRIPTION (B$)</t>
  </si>
  <si>
    <t>Year to date 
Current Year</t>
  </si>
  <si>
    <t xml:space="preserve">Year to date 
Prior Year </t>
  </si>
  <si>
    <t>Government and Government Guaranteed Securities</t>
  </si>
  <si>
    <t>Government Corporation/Agency Bonds (not guaranteed)</t>
  </si>
  <si>
    <t>Corporate Bonds - (Listed or  Not listed, but Approved by the Commission)</t>
  </si>
  <si>
    <t>Corporate Bonds - (Not Listed)</t>
  </si>
  <si>
    <t>Equity securities- (Listed)</t>
  </si>
  <si>
    <t>Equity securities- (Not Listed)</t>
  </si>
  <si>
    <t>Preferred Shares-(Listed or Not Listed, but approved by the Commission)</t>
  </si>
  <si>
    <t xml:space="preserve">Preferred Shares-(Not Listed and not approved by the Commission) </t>
  </si>
  <si>
    <t>Other Debt Instruments - (Listed / approved by the Commission)</t>
  </si>
  <si>
    <t>Other Debt Instruments - (Not Listed)</t>
  </si>
  <si>
    <t>Mutual Funds, and Investment Funds (Listed)</t>
  </si>
  <si>
    <t>Mutual Funds, and Investment Funds (Not Listed)</t>
  </si>
  <si>
    <t>Other Investments</t>
  </si>
  <si>
    <t>Deferred acquisition costs</t>
  </si>
  <si>
    <t>Preference Shares</t>
  </si>
  <si>
    <t>Other Capital and Reserves</t>
  </si>
  <si>
    <t>Policyholder Benefits</t>
  </si>
  <si>
    <t>Long-term Insurers</t>
  </si>
  <si>
    <t xml:space="preserve">Consolidated EWT Financial Ratios: </t>
  </si>
  <si>
    <t>Ratios</t>
  </si>
  <si>
    <t>Capital</t>
  </si>
  <si>
    <t>Net Change in Capital &amp; Surplus</t>
  </si>
  <si>
    <t>PROFITABILITY</t>
  </si>
  <si>
    <t>Change in Net Income</t>
  </si>
  <si>
    <t xml:space="preserve">Investment </t>
  </si>
  <si>
    <t>Affiliated Investments to Capital and Surplus</t>
  </si>
  <si>
    <t>Real Estate (including mortgages) to Capital and Surplus</t>
  </si>
  <si>
    <t>Mortgages to Capital and Surplus</t>
  </si>
  <si>
    <t>Real Estate to Capital and Surplus</t>
  </si>
  <si>
    <t>OPERATIONS</t>
  </si>
  <si>
    <t>Change in Expenses</t>
  </si>
  <si>
    <t>Real Estate (including mortgages) to Total Assets</t>
  </si>
  <si>
    <t>Mortgages to Total Assets</t>
  </si>
  <si>
    <t>Real Estate to Total Assets</t>
  </si>
  <si>
    <t>Year to Date Current Year (B$)</t>
  </si>
  <si>
    <t>Individual Life</t>
  </si>
  <si>
    <t xml:space="preserve">Group Life </t>
  </si>
  <si>
    <t>Individual Health</t>
  </si>
  <si>
    <t>Group Health</t>
  </si>
  <si>
    <t>Annuities</t>
  </si>
  <si>
    <t>Other **</t>
  </si>
  <si>
    <t xml:space="preserve">1. Opening Balance </t>
  </si>
  <si>
    <t xml:space="preserve">2. Net Income (Loss) for Period </t>
  </si>
  <si>
    <t>3. Other Comprehensive Income/(Loss)</t>
  </si>
  <si>
    <t>4. Issuance of Preference Shares</t>
  </si>
  <si>
    <t>5. Issuance of Ordinary Shares</t>
  </si>
  <si>
    <t xml:space="preserve">6. Dividends Paid </t>
  </si>
  <si>
    <t>7. Other Transactions (Please Specify)</t>
  </si>
  <si>
    <r>
      <t>C</t>
    </r>
    <r>
      <rPr>
        <b/>
        <sz val="9"/>
        <color indexed="8"/>
        <rFont val="Arial"/>
        <family val="2"/>
      </rPr>
      <t>LOSING</t>
    </r>
    <r>
      <rPr>
        <b/>
        <sz val="10"/>
        <color indexed="8"/>
        <rFont val="Arial"/>
        <family val="2"/>
      </rPr>
      <t xml:space="preserve"> B</t>
    </r>
    <r>
      <rPr>
        <b/>
        <sz val="9"/>
        <color indexed="8"/>
        <rFont val="Arial"/>
        <family val="2"/>
      </rPr>
      <t>ALANCE</t>
    </r>
  </si>
  <si>
    <t>Other Transactions (Please Specify)</t>
  </si>
  <si>
    <t>Form:  Policyholder Benefits</t>
  </si>
  <si>
    <t>Individual Whole Life</t>
  </si>
  <si>
    <t>Individual Term Life</t>
  </si>
  <si>
    <t xml:space="preserve">Group 
Life </t>
  </si>
  <si>
    <t>Individual  Health</t>
  </si>
  <si>
    <t>Group 
Health</t>
  </si>
  <si>
    <t xml:space="preserve">Other </t>
  </si>
  <si>
    <t>Deaths</t>
  </si>
  <si>
    <t>Surrenders or  Payouts</t>
  </si>
  <si>
    <t>Maturities</t>
  </si>
  <si>
    <t>Lapses</t>
  </si>
  <si>
    <t>Medical</t>
  </si>
  <si>
    <t>Other (Please Specify)</t>
  </si>
  <si>
    <t xml:space="preserve">Total </t>
  </si>
  <si>
    <t>Note: This Form is to be completed for the reporting quarter only.</t>
  </si>
  <si>
    <r>
      <t>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</si>
  <si>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 xml:space="preserve">OLICIES </t>
    </r>
  </si>
  <si>
    <t>TOTAL FACE VALUE  (B$)</t>
  </si>
  <si>
    <r>
      <t>F</t>
    </r>
    <r>
      <rPr>
        <b/>
        <sz val="10"/>
        <color indexed="8"/>
        <rFont val="Arial"/>
        <family val="2"/>
      </rPr>
      <t>IRST</t>
    </r>
    <r>
      <rPr>
        <b/>
        <sz val="11"/>
        <color indexed="8"/>
        <rFont val="Arial"/>
        <family val="2"/>
      </rPr>
      <t xml:space="preserve"> Y</t>
    </r>
    <r>
      <rPr>
        <b/>
        <sz val="10"/>
        <color indexed="8"/>
        <rFont val="Arial"/>
        <family val="2"/>
      </rPr>
      <t>EAR</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</si>
  <si>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RENEWAL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</si>
  <si>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T</t>
    </r>
    <r>
      <rPr>
        <b/>
        <sz val="10"/>
        <color indexed="8"/>
        <rFont val="Arial"/>
        <family val="2"/>
      </rPr>
      <t>OTAL</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</si>
  <si>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3% P</t>
    </r>
    <r>
      <rPr>
        <b/>
        <sz val="10"/>
        <color indexed="8"/>
        <rFont val="Arial"/>
        <family val="2"/>
      </rPr>
      <t>REMIUM</t>
    </r>
    <r>
      <rPr>
        <b/>
        <sz val="11"/>
        <color indexed="8"/>
        <rFont val="Arial"/>
        <family val="2"/>
      </rPr>
      <t xml:space="preserve"> T</t>
    </r>
    <r>
      <rPr>
        <b/>
        <sz val="10"/>
        <color indexed="8"/>
        <rFont val="Arial"/>
        <family val="2"/>
      </rPr>
      <t>AX (B$)</t>
    </r>
    <r>
      <rPr>
        <b/>
        <sz val="11"/>
        <color indexed="8"/>
        <rFont val="Arial"/>
        <family val="2"/>
      </rPr>
      <t xml:space="preserve"> </t>
    </r>
  </si>
  <si>
    <t>GROUP HEALTH</t>
  </si>
  <si>
    <t>INDIVIDUAL LIFE</t>
  </si>
  <si>
    <t>INDIVIDUAL HEALTH</t>
  </si>
  <si>
    <t>Criteria</t>
  </si>
  <si>
    <t>GROUP LIFE</t>
  </si>
  <si>
    <t>Y</t>
  </si>
  <si>
    <t>ANNUITIES</t>
  </si>
  <si>
    <t>N</t>
  </si>
  <si>
    <t>OTHER (please specify below):</t>
  </si>
  <si>
    <t xml:space="preserve">TOTAL </t>
  </si>
  <si>
    <r>
      <t>OTHER 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</si>
  <si>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OLICIES</t>
    </r>
  </si>
  <si>
    <t>Taxable/Non-Taxable</t>
  </si>
  <si>
    <t>(Type Text Here)</t>
  </si>
  <si>
    <t>CAPITAL REQUIREMENT - Long-Term Insurance</t>
  </si>
  <si>
    <t>RISK BASED CAPITAL BASIS</t>
  </si>
  <si>
    <t>B$</t>
  </si>
  <si>
    <t>Capital Required</t>
  </si>
  <si>
    <t>Asset Default Risk Charge</t>
  </si>
  <si>
    <t>Off Balance Sheet Risk Charge</t>
  </si>
  <si>
    <t>Foreign Currency Mismatch Risk Charge</t>
  </si>
  <si>
    <t>Asset Liability Mismatch Risk Charge</t>
  </si>
  <si>
    <t>Mortality Risk Charge</t>
  </si>
  <si>
    <t>Morbidity Risk Charge</t>
  </si>
  <si>
    <t>Lapse Risk Charge</t>
  </si>
  <si>
    <t>Interest Margin Pricing Risk Charge</t>
  </si>
  <si>
    <t>Other (specify below)</t>
  </si>
  <si>
    <t xml:space="preserve">Total Capital Required </t>
  </si>
  <si>
    <t>Capital Available</t>
  </si>
  <si>
    <t>Net Tier 1 Capital</t>
  </si>
  <si>
    <t>Total Tier 2 Capital</t>
  </si>
  <si>
    <t>Deductions</t>
  </si>
  <si>
    <t>Total Capital Available</t>
  </si>
  <si>
    <t>Capital Requirement Ratio</t>
  </si>
  <si>
    <t>Capital Surplus/Shortfall</t>
  </si>
  <si>
    <t xml:space="preserve"> AVAILABLE CAPITAL DOMESTIC</t>
  </si>
  <si>
    <t>Available Capital</t>
  </si>
  <si>
    <r>
      <t xml:space="preserve">Tier 1 - </t>
    </r>
    <r>
      <rPr>
        <sz val="10"/>
        <rFont val="Arial"/>
        <family val="2"/>
      </rPr>
      <t>refer to Guideline 4 A(a)</t>
    </r>
  </si>
  <si>
    <t>Ordinary shares</t>
  </si>
  <si>
    <t xml:space="preserve">       Contributed surplus</t>
  </si>
  <si>
    <t>Retained earnings</t>
  </si>
  <si>
    <t>Preference shares (not to exceed 33% of Tier 1 Capital ex Pref Shares)</t>
  </si>
  <si>
    <t>Life surplus reserves on Par &amp; Non Par business</t>
  </si>
  <si>
    <t>Revaluation reserves</t>
  </si>
  <si>
    <t>Non-controlling interest</t>
  </si>
  <si>
    <t>Other (including financial instruments specifically approved prior to Dec 31, 2014)</t>
  </si>
  <si>
    <t>Gross Tier 1 Capital</t>
  </si>
  <si>
    <t>A</t>
  </si>
  <si>
    <r>
      <t>Deductions -</t>
    </r>
    <r>
      <rPr>
        <sz val="10"/>
        <rFont val="Arial"/>
        <family val="2"/>
      </rPr>
      <t xml:space="preserve"> refer to Guideline 4 A(b)</t>
    </r>
  </si>
  <si>
    <t>Cash surrender value deficiencies (0% in year 1; 33% in year 2; 67% in year 3; 100% thereafter)</t>
  </si>
  <si>
    <t xml:space="preserve">Negative policy liabilities (0% in year 1; 33% in year 2; 67% in year 3; 100% thereafter) </t>
  </si>
  <si>
    <t>Unrealized gains on assets included in retained earnings, revaluation reserves or life surplus reserves</t>
  </si>
  <si>
    <t>Total Deductions</t>
  </si>
  <si>
    <t>B</t>
  </si>
  <si>
    <r>
      <t xml:space="preserve">Net Tier 1 Capital </t>
    </r>
    <r>
      <rPr>
        <sz val="10"/>
        <rFont val="Arial"/>
        <family val="2"/>
      </rPr>
      <t>(must be in excess of minimum under Regulation 60)</t>
    </r>
  </si>
  <si>
    <t>C=A-B</t>
  </si>
  <si>
    <r>
      <t xml:space="preserve">Tier 2 Capital - </t>
    </r>
    <r>
      <rPr>
        <sz val="10"/>
        <rFont val="Arial"/>
        <family val="2"/>
      </rPr>
      <t>refer Guideline 4 (B)</t>
    </r>
  </si>
  <si>
    <t xml:space="preserve">Tier 2A </t>
  </si>
  <si>
    <t>Preference Shares excluded in Tier 1 due to limit</t>
  </si>
  <si>
    <t>Hybrid Capital</t>
  </si>
  <si>
    <t>Unrealized gains on assets (excluding gains on real estate)</t>
  </si>
  <si>
    <t>Unrealized gains on real estate  (limited to 20% of Net Tier 1 Capital)</t>
  </si>
  <si>
    <t>Gross Tier 2A Capital</t>
  </si>
  <si>
    <t>D</t>
  </si>
  <si>
    <r>
      <t xml:space="preserve">Tier 2B </t>
    </r>
    <r>
      <rPr>
        <u/>
        <sz val="10"/>
        <rFont val="Arial"/>
        <family val="2"/>
      </rPr>
      <t>(</t>
    </r>
    <r>
      <rPr>
        <sz val="10"/>
        <rFont val="Arial"/>
        <family val="2"/>
      </rPr>
      <t>Limited Life Instruments)</t>
    </r>
  </si>
  <si>
    <t>Other Debentures</t>
  </si>
  <si>
    <r>
      <t xml:space="preserve">Gross Tier 2B Capital </t>
    </r>
    <r>
      <rPr>
        <sz val="10"/>
        <rFont val="Arial"/>
        <family val="2"/>
      </rPr>
      <t>(limited to 50% of Net Tier 1 Capital)</t>
    </r>
  </si>
  <si>
    <t>E</t>
  </si>
  <si>
    <t>Tier 2C</t>
  </si>
  <si>
    <t xml:space="preserve">Negative policy liabilities deducted from Tier 1 </t>
  </si>
  <si>
    <t>Cash Surrender value deficiencies on an aggregate basis x 75%</t>
  </si>
  <si>
    <t>Gross Tier 2C Capital</t>
  </si>
  <si>
    <t>F</t>
  </si>
  <si>
    <t>G</t>
  </si>
  <si>
    <r>
      <t xml:space="preserve">Tier 2 Capital Allowed  </t>
    </r>
    <r>
      <rPr>
        <sz val="10"/>
        <rFont val="Arial"/>
        <family val="2"/>
      </rPr>
      <t xml:space="preserve"> (cannot be greater than Tier 1 Capital) </t>
    </r>
    <r>
      <rPr>
        <b/>
        <sz val="10"/>
        <rFont val="Arial"/>
        <family val="2"/>
      </rPr>
      <t xml:space="preserve">           </t>
    </r>
  </si>
  <si>
    <t>H</t>
  </si>
  <si>
    <t>Total Tier 1 and 2 Capital</t>
  </si>
  <si>
    <t>I</t>
  </si>
  <si>
    <r>
      <t xml:space="preserve">DEDUCTIONS </t>
    </r>
    <r>
      <rPr>
        <sz val="10"/>
        <rFont val="Arial"/>
        <family val="2"/>
      </rPr>
      <t>-refer Guideline 4 C</t>
    </r>
  </si>
  <si>
    <t>Goodwill and other intangible assets</t>
  </si>
  <si>
    <t>Back to back placements</t>
  </si>
  <si>
    <t>Pension Plan assets</t>
  </si>
  <si>
    <t>Investment in financial subsidiaries</t>
  </si>
  <si>
    <t>Other (specify)</t>
  </si>
  <si>
    <t>J</t>
  </si>
  <si>
    <t xml:space="preserve">Total Capital Available                                                                                                 </t>
  </si>
  <si>
    <t>I-J</t>
  </si>
  <si>
    <t>Amount</t>
  </si>
  <si>
    <t xml:space="preserve">Factor </t>
  </si>
  <si>
    <t>Required Capital (B*C)</t>
  </si>
  <si>
    <t>Cash, bank balances and bank deposits</t>
  </si>
  <si>
    <t>Bank certificates of deposit</t>
  </si>
  <si>
    <t>Treasury bills</t>
  </si>
  <si>
    <t>Treasury notes/bonds</t>
  </si>
  <si>
    <t>Government and government guaranteed securities</t>
  </si>
  <si>
    <t>Government corporation/agency bonds (not guaranteed)</t>
  </si>
  <si>
    <t>Corporate bonds - listed</t>
  </si>
  <si>
    <t>Corporate bonds - non-listed</t>
  </si>
  <si>
    <t>Real estate / Investment Property</t>
  </si>
  <si>
    <t>Equity securities - listed</t>
  </si>
  <si>
    <t>Equity securities - non-listed</t>
  </si>
  <si>
    <t>Preferred shares - listed</t>
  </si>
  <si>
    <t>Preferred shares - non-listed</t>
  </si>
  <si>
    <t>Other debt instruments - listed</t>
  </si>
  <si>
    <t>Other debt instruments - non-listed</t>
  </si>
  <si>
    <t>Mortgage loans - performing</t>
  </si>
  <si>
    <t>Mortgage loans - non-performing (overdue 90 days or more)</t>
  </si>
  <si>
    <t>Mutual funds</t>
  </si>
  <si>
    <t>Investment in related parties if not financial subsidiary</t>
  </si>
  <si>
    <t>Other investments</t>
  </si>
  <si>
    <t>Policy loans</t>
  </si>
  <si>
    <t>Due from reinsurers</t>
  </si>
  <si>
    <t>Receivables from agents:</t>
  </si>
  <si>
    <t>0 - 30 days outstanding</t>
  </si>
  <si>
    <t>31 - 60 days outstanding</t>
  </si>
  <si>
    <t>Over 60 days outstanding</t>
  </si>
  <si>
    <t>Premium receivables:</t>
  </si>
  <si>
    <t>Interest receivable on investments</t>
  </si>
  <si>
    <t>Land and building (used in operations)</t>
  </si>
  <si>
    <t>Accounts receivable</t>
  </si>
  <si>
    <t>Prepayments</t>
  </si>
  <si>
    <t>Equipment and machinery</t>
  </si>
  <si>
    <t>Office, furniture and fixtures</t>
  </si>
  <si>
    <t>Computer software</t>
  </si>
  <si>
    <t>Leasehold improvements</t>
  </si>
  <si>
    <t>Motor vehicles</t>
  </si>
  <si>
    <t>Other assets</t>
  </si>
  <si>
    <t>Total Assets</t>
  </si>
  <si>
    <t>Total Asset Default Risk Charge</t>
  </si>
  <si>
    <t>Adjustment for Collateral / Guarantee</t>
  </si>
  <si>
    <t>Net Assets B-C</t>
  </si>
  <si>
    <t>Required Capital (D*E)</t>
  </si>
  <si>
    <t>Off Balance Sheet Asset</t>
  </si>
  <si>
    <t>Asset 1</t>
  </si>
  <si>
    <t>Asset 2</t>
  </si>
  <si>
    <t>Asset 3</t>
  </si>
  <si>
    <t>Asset 4</t>
  </si>
  <si>
    <t>Off Balance Sheet Liability</t>
  </si>
  <si>
    <t>Liability 1</t>
  </si>
  <si>
    <t>Liability 2</t>
  </si>
  <si>
    <t>Liability 3</t>
  </si>
  <si>
    <t>Liability 4</t>
  </si>
  <si>
    <t>Total Off Balance Sheet Risk Charge</t>
  </si>
  <si>
    <t>Currency</t>
  </si>
  <si>
    <t>Assets backing liabilities denominated in Currency</t>
  </si>
  <si>
    <t>Liabilities denominated in Currency</t>
  </si>
  <si>
    <t>Exchange Rate used for conversion to Bahamas dollars</t>
  </si>
  <si>
    <t>Net Open Position in BAH$ (B-C)*D (absolute value)</t>
  </si>
  <si>
    <t>Factor</t>
  </si>
  <si>
    <t>Required Capital (F*E)</t>
  </si>
  <si>
    <t>Countries rated BBB and above</t>
  </si>
  <si>
    <t>Currency 1</t>
  </si>
  <si>
    <t>Currency 2</t>
  </si>
  <si>
    <r>
      <t>Countries rated BBB</t>
    </r>
    <r>
      <rPr>
        <b/>
        <u/>
        <vertAlign val="superscript"/>
        <sz val="10"/>
        <color indexed="8"/>
        <rFont val="Arial"/>
        <family val="2"/>
      </rPr>
      <t>-</t>
    </r>
    <r>
      <rPr>
        <b/>
        <u/>
        <sz val="10"/>
        <color indexed="8"/>
        <rFont val="Arial"/>
        <family val="2"/>
      </rPr>
      <t xml:space="preserve"> and below</t>
    </r>
  </si>
  <si>
    <t xml:space="preserve">Deduct: </t>
  </si>
  <si>
    <t>Mismatch provision in policy liabilities</t>
  </si>
  <si>
    <t>Total Foreign Exchange Risk Charge</t>
  </si>
  <si>
    <t>Liabilities</t>
  </si>
  <si>
    <t>Liabilities after 1% change in valuation interest rate</t>
  </si>
  <si>
    <t>Absolute Change in Liabilities</t>
  </si>
  <si>
    <t>10% of Absolute Change in Liabilities</t>
  </si>
  <si>
    <t>Liabilities after 1% shift in assets</t>
  </si>
  <si>
    <t>C</t>
  </si>
  <si>
    <t>Assets after 1% shift in assets</t>
  </si>
  <si>
    <t>Absolute Change in Assets</t>
  </si>
  <si>
    <t>C-D</t>
  </si>
  <si>
    <t>If E &gt; 0, Min (E,B) Else B</t>
  </si>
  <si>
    <t>Total Asset Liability Risk Charge</t>
  </si>
  <si>
    <t xml:space="preserve">Type of policy </t>
  </si>
  <si>
    <t xml:space="preserve">Measure of exposure </t>
  </si>
  <si>
    <t>Term</t>
  </si>
  <si>
    <t>Exposure</t>
  </si>
  <si>
    <t>Required Capital (C*D)</t>
  </si>
  <si>
    <t xml:space="preserve">Individual Life </t>
  </si>
  <si>
    <t xml:space="preserve">Net amount at risk </t>
  </si>
  <si>
    <t>Less than 1 year guaranteed term remaining</t>
  </si>
  <si>
    <t>1-5 years guaranteed term remaining</t>
  </si>
  <si>
    <t>Over 5 years guaranteed term remaining</t>
  </si>
  <si>
    <t xml:space="preserve">Participating Adjustable Life &amp; Universal Life, where mortality costs are reasonably flexible. </t>
  </si>
  <si>
    <t xml:space="preserve">Where this is not the case, use the factors for “All other policies” </t>
  </si>
  <si>
    <t xml:space="preserve">Accidental Death and Dismemberment: </t>
  </si>
  <si>
    <t xml:space="preserve">Participating, Adjustable Life &amp; Universal Life </t>
  </si>
  <si>
    <t xml:space="preserve">Individual and Group Life </t>
  </si>
  <si>
    <t>Over 5 years guaranteed term remaining)</t>
  </si>
  <si>
    <t xml:space="preserve">All annuities involving life contingencies </t>
  </si>
  <si>
    <t xml:space="preserve">Total policy liabilities </t>
  </si>
  <si>
    <t xml:space="preserve">All other policies </t>
  </si>
  <si>
    <t>Total Mortality Risk Charge</t>
  </si>
  <si>
    <t>New Claims Risk</t>
  </si>
  <si>
    <t>Annual net earned premium</t>
  </si>
  <si>
    <t>Death/Disability Waiver Riders</t>
  </si>
  <si>
    <t>Total Waivers</t>
  </si>
  <si>
    <t>Disability Income/Personal Accident Insurance</t>
  </si>
  <si>
    <t>Total Disability Income/PA</t>
  </si>
  <si>
    <t>Health Insurance</t>
  </si>
  <si>
    <t>Total Health Insurance</t>
  </si>
  <si>
    <t>Continuing Claims Risk</t>
  </si>
  <si>
    <t>Reported and open claim reserves related to claims incurred</t>
  </si>
  <si>
    <t>Disabled Lives Reserve</t>
  </si>
  <si>
    <t>IBNR Reserve</t>
  </si>
  <si>
    <t>Total Continuing Claims Risk</t>
  </si>
  <si>
    <t>Total Morbidity Risk Charge</t>
  </si>
  <si>
    <t>Line of Business</t>
  </si>
  <si>
    <t>Lapse assumption change</t>
  </si>
  <si>
    <t>Total Policy Liabilities (valuation assumptions)</t>
  </si>
  <si>
    <t>Total Policy Liabilities (change lapse assumption)</t>
  </si>
  <si>
    <t>Capital Required  (B-A)</t>
  </si>
  <si>
    <t>Individual Life PAR</t>
  </si>
  <si>
    <t>+/- 7.5%</t>
  </si>
  <si>
    <t>Individual Life Adjustable Premium</t>
  </si>
  <si>
    <t>Other (Please specify)</t>
  </si>
  <si>
    <t>+/- 15%</t>
  </si>
  <si>
    <t>Total Capital Required for Lapse Risk</t>
  </si>
  <si>
    <t>Interest Margin Risk Charge</t>
  </si>
  <si>
    <t>Type of Business</t>
  </si>
  <si>
    <t>Risk Exposure (see notes below)</t>
  </si>
  <si>
    <t>Net Policy Liabilities</t>
  </si>
  <si>
    <t>Capital Required   (B*C)</t>
  </si>
  <si>
    <t xml:space="preserve">Guaranteed Investment Contract (GIC) type deferred annuities that are renewable at new business rates; policies with no repricing risk; policy liabilities that are not discounted for interest </t>
  </si>
  <si>
    <t>Policy Liabilities net of Reinsurance</t>
  </si>
  <si>
    <t xml:space="preserve">Adjustable premiums/adjustable interest credits, Universal life where the crediting rates are reasonably flexible, Other types of GIC policies. </t>
  </si>
  <si>
    <t>Total Interest Margin Risk Charge</t>
  </si>
  <si>
    <t>Ref to Guide: 5 G (a)</t>
  </si>
  <si>
    <t>No factor should be applied to accumulation annuities where the contract offers renewal only at the rate for new business or for which no renewal option is offered. In all other cases a factor of 0.5% should be applied.</t>
  </si>
  <si>
    <t>Error Validation Page</t>
  </si>
  <si>
    <t>1)</t>
  </si>
  <si>
    <t>Current Year: Assets ≠ Liabilities + Capital</t>
  </si>
  <si>
    <t>2)</t>
  </si>
  <si>
    <t>Prior Year: Current Year: Assets ≠ Liabilities + Capital</t>
  </si>
  <si>
    <t>3)</t>
  </si>
  <si>
    <t>4)</t>
  </si>
  <si>
    <t>5)</t>
  </si>
  <si>
    <t>6)</t>
  </si>
  <si>
    <t>7)</t>
  </si>
  <si>
    <t>8)</t>
  </si>
  <si>
    <t>Errors will be highlighted below in red at Column D. Please resolve all errors noted before uploading the Return.</t>
  </si>
  <si>
    <t>Surplus or Equity as a % of Total Assets -  Stock Companies</t>
  </si>
  <si>
    <t>Surplus or Equity as a % of Total Assets -  Branches</t>
  </si>
  <si>
    <t xml:space="preserve">Bond Provisions/Total Bonds (Amortized Cost + FVOCI) </t>
  </si>
  <si>
    <t xml:space="preserve">Mortgage Provisions/Total Mortgages (Amortized Cost + FVOCI) </t>
  </si>
  <si>
    <t>CSM as a % of Total Insurance Contract Liabilities</t>
  </si>
  <si>
    <t>Risk Adjustment as % of Total Insurance Contract  Liabilities</t>
  </si>
  <si>
    <t>Loss Component as % of Total Insurance Contract Liabilities</t>
  </si>
  <si>
    <t>Return on common shareholders' equity ("ROE")</t>
  </si>
  <si>
    <t>Return on Home Office Account ("ROE")  (Branches)</t>
  </si>
  <si>
    <t>Insurance Result as % Insurance Revenue</t>
  </si>
  <si>
    <t>Directly Attributable plus Operating Expenses as a % Insurance Revenue plus Other Income</t>
  </si>
  <si>
    <t>Interest Coverage</t>
  </si>
  <si>
    <t>Investment Yield</t>
  </si>
  <si>
    <t>Receivable</t>
  </si>
  <si>
    <t>Payable</t>
  </si>
  <si>
    <t>Name of Entity</t>
  </si>
  <si>
    <t>In Arrears</t>
  </si>
  <si>
    <t>Subsidiaries, Associates &amp; Joint Ventures</t>
  </si>
  <si>
    <t>Insurance Related</t>
  </si>
  <si>
    <t>Total - Insurance Related</t>
  </si>
  <si>
    <t>Non Insurance Related</t>
  </si>
  <si>
    <t>Total - Non Insurance Related</t>
  </si>
  <si>
    <t>Total Subsidiaries, Associates &amp; Joint Ventures</t>
  </si>
  <si>
    <t>Due from Agents (non-related parties)</t>
  </si>
  <si>
    <t>Value Added Tax Credit Receivables</t>
  </si>
  <si>
    <t>Total Other</t>
  </si>
  <si>
    <t>Rating Agency Identifier Code</t>
  </si>
  <si>
    <t>Reinsurer Domiciliary Jurisdiction</t>
  </si>
  <si>
    <t>Reinsurer Group Domiciliary Jurisdiction</t>
  </si>
  <si>
    <t>Business Covered</t>
  </si>
  <si>
    <t>Type of contract</t>
  </si>
  <si>
    <t>Net Expenses from 
Reinsurance Contracts Held</t>
  </si>
  <si>
    <t>Receivables</t>
  </si>
  <si>
    <t>Name of Assuming Insurer</t>
  </si>
  <si>
    <t>A.M. Best Code</t>
  </si>
  <si>
    <t>S&amp;P Code</t>
  </si>
  <si>
    <t>Other Code</t>
  </si>
  <si>
    <t>Unrated</t>
  </si>
  <si>
    <t>Allocation of Reinsurance Premiums</t>
  </si>
  <si>
    <t>Amounts Recoverable from Reinsurers for Incurred Claims</t>
  </si>
  <si>
    <t>Effect of changes in non-performance risk of reinsurers</t>
  </si>
  <si>
    <t>Under PAA</t>
  </si>
  <si>
    <t>Not under PAA</t>
  </si>
  <si>
    <t>Reinsurance Receivable</t>
  </si>
  <si>
    <t>Reinsurance Payable</t>
  </si>
  <si>
    <t>Net Receivable</t>
  </si>
  <si>
    <t>TOTAL BUSINESS</t>
  </si>
  <si>
    <t>Investments in Related Party Pooled Funds</t>
  </si>
  <si>
    <t>Interests in Subsidiaries</t>
  </si>
  <si>
    <t>Interests in Associates &amp; Joint Ventures</t>
  </si>
  <si>
    <t>Share of Net Income (Loss) from investment in equity accounted associated companies and subsidiaries</t>
  </si>
  <si>
    <t>Premium Taxes</t>
  </si>
  <si>
    <t>Total Assets (Sum of Rows 1 to 20)</t>
  </si>
  <si>
    <t>Form: Statement Of Financial Position - Assets - Long-term Insurers</t>
  </si>
  <si>
    <t>Form: Statement Of Financial Position - Liabilities And Equity - Long-term Insurers</t>
  </si>
  <si>
    <t xml:space="preserve">Rental Income Including B$  ____________ for Insurer's/ Society's Own Use </t>
  </si>
  <si>
    <t>Accumulated Other Comprehensive Income/ (Loss)</t>
  </si>
  <si>
    <r>
      <t xml:space="preserve">Provisions, </t>
    </r>
    <r>
      <rPr>
        <sz val="10"/>
        <rFont val="Arial"/>
        <family val="2"/>
      </rPr>
      <t>Accruals and Other Liabilities</t>
    </r>
  </si>
  <si>
    <t>Participating Policyholders</t>
  </si>
  <si>
    <t>Shareholders</t>
  </si>
  <si>
    <t>Form: Statement of Profit or Loss</t>
  </si>
  <si>
    <t>Total Policyholders' Equity (Sum of Rows 24 to 25)</t>
  </si>
  <si>
    <t>Total Shareholders' Equity (Sum of Rows 27 to 31)</t>
  </si>
  <si>
    <t>Total Head Office Account, Reserves &amp; AOCI (Sum of Rows 35 to 38)</t>
  </si>
  <si>
    <t>Total Equity (Sum of Rows 26 &amp; 32)</t>
  </si>
  <si>
    <t>TOTAL LIABILITIES AND EQUITY (Sum of Rows 23 &amp; 33)</t>
  </si>
  <si>
    <t>TOTAL LIABILITIES, EQUITY, HEAD OFFICE ACCOUNT, RESERVES &amp; AOCI (Sum of Rows 34 &amp;39)</t>
  </si>
  <si>
    <t>Discontinued Operations (net of Income Taxes of B$________)</t>
  </si>
  <si>
    <r>
      <rPr>
        <sz val="10"/>
        <rFont val="Arial"/>
        <family val="2"/>
      </rPr>
      <t xml:space="preserve">Provision for Credit Losses </t>
    </r>
  </si>
  <si>
    <r>
      <rPr>
        <sz val="10"/>
        <rFont val="Arial"/>
        <family val="2"/>
      </rPr>
      <t>General and Operating Expenses</t>
    </r>
  </si>
  <si>
    <t>Total Insurance Revenue (Sum of Rows 1 to 3)</t>
  </si>
  <si>
    <t>INSURANCE SERVICE RESULT (Row 4 - Row 5 - Row 6)</t>
  </si>
  <si>
    <t>Investment Return (Sum of Rows 8 to 11)</t>
  </si>
  <si>
    <t>PROFIT (LOSS) BEFORE TAXES (Row 7 + Row 17 + Row 21)</t>
  </si>
  <si>
    <t>Total Income Taxes (Sum of Rows 23 to 24)</t>
  </si>
  <si>
    <t>PROFIT (LOSS) AFTER TAXES (Row 22 - Row 25)</t>
  </si>
  <si>
    <t>Form: Summary of Investments</t>
  </si>
  <si>
    <t>Total Investments (Sum of Rows 1 to 14)</t>
  </si>
  <si>
    <t>Form: Receivable From/Payable To</t>
  </si>
  <si>
    <t>Form: Investment Return</t>
  </si>
  <si>
    <t>Fair Value Gains (Losses):</t>
  </si>
  <si>
    <t>Interest revenue on financial assests not measured at FVTPL (Sum of Rows 1 to 4)</t>
  </si>
  <si>
    <t>Total Realized Gains (Losses) on Sale (Sum of Rows 6 to 10)</t>
  </si>
  <si>
    <t>Total Fair Value Gains (Losses) (Sum of Rows 12 to 16)</t>
  </si>
  <si>
    <t>Form: Insurance Service And Other Operating Expenses</t>
  </si>
  <si>
    <t>Subtotal (Sum of Rows 1 to 24)</t>
  </si>
  <si>
    <t>Total (Sum of Rows 29 to 30)</t>
  </si>
  <si>
    <t>Amortization of Property &amp; Equipment (Write-down included B$_____)</t>
  </si>
  <si>
    <t>Amortization of Intangible Assets (Write-down included B$_____)</t>
  </si>
  <si>
    <t>Form:  Net Expenses From Reinsurance Contracts Held</t>
  </si>
  <si>
    <t>Total (Sum of Rows 1 to 3)</t>
  </si>
  <si>
    <t>Total (Sum of Rows 5 to 8)</t>
  </si>
  <si>
    <t>NET EXPENSES FROM REINSURANCE CONTRACTS HELD ( Row 4 + Row 9)</t>
  </si>
  <si>
    <t>Used To Discount The Fulfilment Cash Flows And For Cash Flows That Do Not Vary With The Underlying Assets</t>
  </si>
  <si>
    <t>Discount Rates applied to the estimates of the future cash flows - Most Illiquid Bucket only</t>
  </si>
  <si>
    <t>Associated / Related Party:</t>
  </si>
  <si>
    <t>Total Associated / Related Party</t>
  </si>
  <si>
    <t>Other:</t>
  </si>
  <si>
    <t>Enter the names of reinsurers under above headings. Add additional rows as needed.</t>
  </si>
  <si>
    <t>BAHAMIAN LIFE INSURANCE COMPANIES</t>
  </si>
  <si>
    <t>Assets and Liabilities</t>
  </si>
  <si>
    <t>Receivable From Payable To</t>
  </si>
  <si>
    <t>Reinsurance Cont Held Summary</t>
  </si>
  <si>
    <t>Statement of Equity</t>
  </si>
  <si>
    <t>Long-term Line of Business</t>
  </si>
  <si>
    <t>Net Expenses from Reinsurance Contracts Held</t>
  </si>
  <si>
    <t>LongTerm Premium Tax Report</t>
  </si>
  <si>
    <t>Risk Free Rates and Liquidity Premium by Line of Business (Bottom-Up Approach)</t>
  </si>
  <si>
    <t>Risk Free Rates and Liquidity Premium by Line of Business (Top-Down Approach)</t>
  </si>
  <si>
    <t>EWT Ratios</t>
  </si>
  <si>
    <t>** Other Please Specify</t>
  </si>
  <si>
    <t>Net Investment Income (Sum of Rows 11, 17 to 22 Minus Rows 23 &amp; 24)</t>
  </si>
  <si>
    <t>Investment Return (Row 5 +  Row 25 - Row 26)</t>
  </si>
  <si>
    <r>
      <rPr>
        <b/>
        <sz val="10"/>
        <rFont val="Arial"/>
        <family val="2"/>
      </rPr>
      <t xml:space="preserve">Total Insurance Contract Liabilities </t>
    </r>
    <r>
      <rPr>
        <b/>
        <sz val="10"/>
        <color indexed="8"/>
        <rFont val="Arial"/>
        <family val="2"/>
      </rPr>
      <t>(Sum of Rows 6 to 8)</t>
    </r>
  </si>
  <si>
    <r>
      <rPr>
        <b/>
        <sz val="10"/>
        <rFont val="Arial"/>
        <family val="2"/>
      </rPr>
      <t xml:space="preserve">Total Reinsurance Contract Held Liabilities </t>
    </r>
    <r>
      <rPr>
        <b/>
        <sz val="10"/>
        <color indexed="8"/>
        <rFont val="Arial"/>
        <family val="2"/>
      </rPr>
      <t>(Sum of Rows 10 to 12)</t>
    </r>
  </si>
  <si>
    <r>
      <rPr>
        <b/>
        <sz val="10"/>
        <rFont val="Arial"/>
        <family val="2"/>
      </rPr>
      <t>Total Investment Contract Liabilities</t>
    </r>
    <r>
      <rPr>
        <b/>
        <sz val="10"/>
        <color indexed="8"/>
        <rFont val="Arial"/>
        <family val="2"/>
      </rPr>
      <t xml:space="preserve"> (Sum of Rows 14 to 15)</t>
    </r>
  </si>
  <si>
    <t>TOTAL LIABILITIES (Sum of Rows 1 to 5, 9, 13, 16 to 22)</t>
  </si>
  <si>
    <t>BAHAMIAN INSURERS ONLY:</t>
  </si>
  <si>
    <t>Non-participating Account (Mutual Companies Only)</t>
  </si>
  <si>
    <t>Common Shares</t>
  </si>
  <si>
    <t>Preferred shares</t>
  </si>
  <si>
    <t>NET INVESTMENT RESULT (Sum of Rows 12 to 16)</t>
  </si>
  <si>
    <t>OTHER INCOME AND EXPENSES (Sum of Rows 18 to 19 - Row 20)</t>
  </si>
  <si>
    <t>Balance Sheet Value
Col. C+D+E+F</t>
  </si>
  <si>
    <t>Market Value of Column F</t>
  </si>
  <si>
    <t>* Assets designated as FVTPL</t>
  </si>
  <si>
    <t>Form: Reinsurance Contracts Held Summary</t>
  </si>
  <si>
    <t>Total
(Col K + L+ M)</t>
  </si>
  <si>
    <t>Reinsurance Contract Held Balances
Total
(Col O + P + Q)</t>
  </si>
  <si>
    <t>Preferred Shares</t>
  </si>
  <si>
    <t>Accumulated Other Comprehensive Income</t>
  </si>
  <si>
    <t>NET INCOME (LOSS) FOR THE YEAR (Row 26 - Row 27)</t>
  </si>
  <si>
    <t>Expected Present Value of Future Cash Flows</t>
  </si>
  <si>
    <t>Risk Adjustment</t>
  </si>
  <si>
    <t>Contractual Service Margin (CSM)</t>
  </si>
  <si>
    <t>Insurance Contract Assets</t>
  </si>
  <si>
    <t>Insurance Contract Liabilities</t>
  </si>
  <si>
    <t>Contracts not measured under the PAA - excluding Segregated Funds</t>
  </si>
  <si>
    <t>Contracts not measured under the PAA - Segregated Funds</t>
  </si>
  <si>
    <t>Total (Sum of Rows 5 to 7)</t>
  </si>
  <si>
    <t>Contracts measured under the PAA - excluding Segregated Funds</t>
  </si>
  <si>
    <t>Liability for remaining coverage - Loss Component</t>
  </si>
  <si>
    <t>Liability for remaining coverage - excluding Loss Component</t>
  </si>
  <si>
    <t>Liability for incurred claims - Expected Present Value of Future Cash Flows</t>
  </si>
  <si>
    <t>Liability for incurred claims - Risk Adjustment</t>
  </si>
  <si>
    <t>Total (Sum of Rows 9 to 12)</t>
  </si>
  <si>
    <t>Contracts measured under the PAA - Segregated Funds</t>
  </si>
  <si>
    <t>Total (Sum of Rows 14 to 17)</t>
  </si>
  <si>
    <t>Reinsurance Contracts Held Assets</t>
  </si>
  <si>
    <t>Reinsurance Contracts Held Liabilities</t>
  </si>
  <si>
    <t>Contracts not measured under the PAA - excluding Segregated Funds*</t>
  </si>
  <si>
    <t>Contracts not measured under the PAA - Segregated Funds*</t>
  </si>
  <si>
    <t>ALL CONTRACTS (Sum of Rows 4, 8, 13 &amp; 18)</t>
  </si>
  <si>
    <t>*specify Loss Component included in figures above for</t>
  </si>
  <si>
    <t>Total (Sum of Rows 20 and 21)</t>
  </si>
  <si>
    <t>Form: Insurance and Reinsurance Contracts</t>
  </si>
  <si>
    <t>PRIOR YEAR</t>
  </si>
  <si>
    <t>CURRENT YEAR</t>
  </si>
  <si>
    <t>Insurance and Reinsurance</t>
  </si>
  <si>
    <t xml:space="preserve">CSM YTD Current Year compared to YTD Prior Year </t>
  </si>
  <si>
    <t xml:space="preserve">Other Debt Provisions/Total Other Debt (Amortized Cost + FVOCI) </t>
  </si>
  <si>
    <t>Solvency Ratio</t>
  </si>
  <si>
    <t>Form X- Statement of Changes in Equity</t>
  </si>
  <si>
    <t>Form X- Policyholder Benefits</t>
  </si>
  <si>
    <t>Form X- Summary of Investments</t>
  </si>
  <si>
    <t>Total of Investments is not the same as on Form X- Assets Row 6</t>
  </si>
  <si>
    <t>Total Capital and reserves not the same as on Form X- Liabilities And Equity Row 33 + Row 39</t>
  </si>
  <si>
    <t>Policyholder Benefits is not the same as on Form X- Insurance Service And Other Operating Expenses Row 1</t>
  </si>
  <si>
    <t>Form X- Reinsurance Cont Held Summary</t>
  </si>
  <si>
    <t>Net Expenses from Reinsurance Contracts Held is not the same as on Form X- Statement of Profit or Loss Row 6</t>
  </si>
  <si>
    <t>9)</t>
  </si>
  <si>
    <t>Form X- Insurance and Reinsurance Contracts</t>
  </si>
  <si>
    <t>10)</t>
  </si>
  <si>
    <t>11)</t>
  </si>
  <si>
    <t>12)</t>
  </si>
  <si>
    <t>13)</t>
  </si>
  <si>
    <t>Insurance Contract Assets is not the same as on Form X- Assets Row 8</t>
  </si>
  <si>
    <t>Reinsurance Contracts Held Assets is not the same as on Form X- Assets Row 9</t>
  </si>
  <si>
    <t>Insurance Contract Liabilities is not the same as on Form X- Liabilities And Equity Row 9</t>
  </si>
  <si>
    <t>Reinsurance Contracts Held Liabilities is not the same as on Form X- Liabilities And Equity Row 13</t>
  </si>
  <si>
    <t>Form X- Investment Return</t>
  </si>
  <si>
    <t>14)</t>
  </si>
  <si>
    <t>Form X- Insurance Service And Other Operating Expenses</t>
  </si>
  <si>
    <t>15)</t>
  </si>
  <si>
    <t>Investment Return is not the same as on Form X- Statement of Profit or Loss Row 12</t>
  </si>
  <si>
    <t>Insurance Service And Other Operating Expenses is not the same as on Form X- Statement of Profit or Loss Row 5 + Row 20</t>
  </si>
  <si>
    <t>Form X- Net Expenses From Reinsurance Contracts Held</t>
  </si>
  <si>
    <t>Net Expenses From Reinsurance Contracts Held is not the same as on Form X- Statement of Profit or Loss Row 6</t>
  </si>
  <si>
    <t>16)</t>
  </si>
  <si>
    <t>Form X- Assets</t>
  </si>
  <si>
    <t>Current Year: Net Income is not the same as on Form X - Statement of Profit or Loss Row 28</t>
  </si>
  <si>
    <t>(specify)</t>
  </si>
  <si>
    <t>Total (Sum of Rows 25 to 27)</t>
  </si>
  <si>
    <t>Total Net Income (LOSS) Mismatch: Row 28 ≠ Row 31</t>
  </si>
  <si>
    <r>
      <t xml:space="preserve">Error Validation: </t>
    </r>
    <r>
      <rPr>
        <sz val="10"/>
        <rFont val="Arial"/>
        <family val="2"/>
      </rPr>
      <t>Errors will be highlighted in red in Columns C &amp; D. Please resolve all errors noted before uploading the Return.</t>
    </r>
  </si>
  <si>
    <r>
      <t xml:space="preserve">Error Validation: </t>
    </r>
    <r>
      <rPr>
        <sz val="10"/>
        <rFont val="Arial"/>
        <family val="2"/>
      </rPr>
      <t>Error will be highlighted in red in Column C. Please resolve all errors noted before uploading the Return.</t>
    </r>
  </si>
  <si>
    <t>Insurance Service And Other Operating Expenses Mismatch: Row 28 ≠ Row 31</t>
  </si>
  <si>
    <t>Form X- LongTerm Premium Tax Report</t>
  </si>
  <si>
    <t>17)</t>
  </si>
  <si>
    <t>Total Premium Tax is not the same as on Form X- Insurance Service And Other Operating Expenses Row 8</t>
  </si>
  <si>
    <t>Assets / (Liabilities) for Remaining Coverage</t>
  </si>
  <si>
    <t>Assets / (Liabilities) for Incurred Claims</t>
  </si>
  <si>
    <t>Reinsurance Contract Held Balances Total is not the same as the difference between Row 9 and Row 13 in Form X- Assets and Form X- Liabilities And Equity respectively</t>
  </si>
  <si>
    <t>Form X- P&amp;L by Line of Business</t>
  </si>
  <si>
    <t>Form: Statement of Changes in Equity</t>
  </si>
  <si>
    <t>Form: Revenue and Premium Tax Report</t>
  </si>
  <si>
    <t>Form: Risk Free Rates And Liquidity Premium By Line Of Business</t>
  </si>
  <si>
    <t>Net income is not the same as on Form X- Statement of Profit or Loss Row 26</t>
  </si>
  <si>
    <t>Company Name</t>
  </si>
  <si>
    <t>-</t>
  </si>
  <si>
    <t>SEGREGATED FUNDS NET ASSETS</t>
  </si>
  <si>
    <t>Other Insurance service expenses</t>
  </si>
  <si>
    <t>Number of Policyholders</t>
  </si>
  <si>
    <t>Total Net Income (LOSS) Mismatch: Row 34 ≠ Row 31</t>
  </si>
  <si>
    <t>Total Insurance service expenses (Sum of Rows 5 to 7)</t>
  </si>
  <si>
    <t>INSURANCE SERVICE RESULT (Row 4 - Row 8 - Row 9)</t>
  </si>
  <si>
    <t>Investment Return (Sum of Rows 11 to 14)</t>
  </si>
  <si>
    <t>NET INVESTMENT RESULT (Sum of Rows 15 to 19)</t>
  </si>
  <si>
    <t>OTHER INCOME AND EXPENSES (Sum of Rows 21 to 22 - Row 23)</t>
  </si>
  <si>
    <t>PROFIT (LOSS) BEFORE TAXES (Row 10 + Row 20 + Row 24)</t>
  </si>
  <si>
    <t>Total Income Taxes (Sum of Rows 26 to 27)</t>
  </si>
  <si>
    <t>PROFIT (LOSS) AFTER TAXES (Row 25 - Row 28)</t>
  </si>
  <si>
    <t>NET INCOME (LOSS) FOR THE YEAR (Row 29 - Row 30)</t>
  </si>
  <si>
    <t>Total (Sum of Rows 32 to 33)</t>
  </si>
  <si>
    <t>Form: Notes to The Financial Statements</t>
  </si>
  <si>
    <t>Insurance Contract Liabilities – Segregated Fund Guarantees</t>
  </si>
  <si>
    <t>Total Segregated Funds Net Assets (Sum of Rows 22 to 37)</t>
  </si>
  <si>
    <t>Segregated Funds Net Assets (please provide details in the table below)</t>
  </si>
  <si>
    <t>Total (Sum of Rows 1 to 10)</t>
  </si>
  <si>
    <t>Name of Borrower</t>
  </si>
  <si>
    <t>Number of Days in Arrears</t>
  </si>
  <si>
    <t>Rate of Interest</t>
  </si>
  <si>
    <t>Maturity Date</t>
  </si>
  <si>
    <t>Balance of Loan (before provisions)</t>
  </si>
  <si>
    <t>Specific Provisions</t>
  </si>
  <si>
    <t>Amount of Cumulative Prior Encumbrances</t>
  </si>
  <si>
    <t>Security</t>
  </si>
  <si>
    <t>Address of Property</t>
  </si>
  <si>
    <t>Market Value of Property</t>
  </si>
  <si>
    <t>Year Property Appraised</t>
  </si>
  <si>
    <t>Form: 10 Largest Mortgage Loans- Commercial</t>
  </si>
  <si>
    <t>Total (Sum of Rows 12 to 21)</t>
  </si>
  <si>
    <t>Form: 10 Largest Mortgage Loans- Residential</t>
  </si>
  <si>
    <t>Form: Foreclosures in Process</t>
  </si>
  <si>
    <t>Number of Foreclosures</t>
  </si>
  <si>
    <t>Balance of Loan (Before Provisions)</t>
  </si>
  <si>
    <t>Balance Sheet Value</t>
  </si>
  <si>
    <t>Notes to The Financial Statements</t>
  </si>
  <si>
    <t>10 Largest Mortgage Loans- Commercial &amp; Residential</t>
  </si>
  <si>
    <t>Foreclosures in Process</t>
  </si>
  <si>
    <t>Insurance Risk Ratio</t>
  </si>
  <si>
    <t>Change in Insurance Revenue</t>
  </si>
  <si>
    <t>REALTED PARTIES</t>
  </si>
  <si>
    <t>Exposure to Related Parties</t>
  </si>
  <si>
    <t>Property Type</t>
  </si>
  <si>
    <t>Commercial</t>
  </si>
  <si>
    <t>Residential</t>
  </si>
  <si>
    <t>Total (Sum of Rows 1 to 2)</t>
  </si>
  <si>
    <r>
      <t>Investment Expenses (other than Investment Taxes</t>
    </r>
    <r>
      <rPr>
        <sz val="12"/>
        <rFont val="Arial"/>
        <family val="2"/>
      </rPr>
      <t>)</t>
    </r>
  </si>
  <si>
    <t>For Insurer Using Bottom-Up Approach - Bahamas Business</t>
  </si>
  <si>
    <t>For Insurer Using Top-Down Approach - Bahamas Business</t>
  </si>
  <si>
    <t>Claims Incurred (International)</t>
  </si>
  <si>
    <t>Claims Incurred (Domestic)</t>
  </si>
  <si>
    <t>Form: P&amp;L by Line of Business- Year to date Current Year</t>
  </si>
  <si>
    <t>Form: P&amp;L by Line of Business- Year to date Prior Year</t>
  </si>
  <si>
    <t>Total Insurance Revenue (Sum of Rows 37 to 39)</t>
  </si>
  <si>
    <t>Total Insurance service expenses (Sum of Rows 41 to 43)</t>
  </si>
  <si>
    <t>INSURANCE SERVICE RESULT (Row 40 - Row 44 - Row 45)</t>
  </si>
  <si>
    <t>Investment Return (Sum of Rows 47 to 50)</t>
  </si>
  <si>
    <t>NET INVESTMENT RESULT (Sum of Rows 51 to 55)</t>
  </si>
  <si>
    <t>OTHER INCOME AND EXPENSES (Sum of Rows 57 to 58 - Row 59)</t>
  </si>
  <si>
    <t>PROFIT (LOSS) BEFORE TAXES (Row 46 + Row 56 + Row 60)</t>
  </si>
  <si>
    <t>Total Income Taxes (Sum of Rows 62 to 63)</t>
  </si>
  <si>
    <t>PROFIT (LOSS) AFTER TAXES (Row 61 - Row 64)</t>
  </si>
  <si>
    <t>NET INCOME (LOSS) FOR THE YEAR (Row 65 - Row 66)</t>
  </si>
  <si>
    <t>Total (Sum of Rows 68 to 69)</t>
  </si>
  <si>
    <t>Total Net Income (LOSS) Mismatch: Row 67 ≠ Row 70</t>
  </si>
  <si>
    <r>
      <t xml:space="preserve">VERSION 1.0 (updated </t>
    </r>
    <r>
      <rPr>
        <sz val="9"/>
        <color rgb="FFFF0000"/>
        <rFont val="Arial"/>
        <family val="2"/>
      </rPr>
      <t xml:space="preserve"> June 6, 2023</t>
    </r>
    <r>
      <rPr>
        <sz val="9"/>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</si>
</sst>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General_)"/>
    <numFmt numFmtId="167" formatCode="_-[$€-2]* #,##0.00_-;\-[$€-2]* #,##0.00_-;_-[$€-2]* &quot;-&quot;??_-"/>
    <numFmt numFmtId="168" formatCode="_-* #,##0_-;\-* #,##0_-;_-* &quot;-&quot;??_-;_-@_-"/>
    <numFmt numFmtId="169" formatCode="[$-409]d\-mmm;@"/>
    <numFmt numFmtId="170" formatCode="_(* #,##0_);_(* \(#,##0\);_(* &quot;-&quot;??_);_(@_)"/>
    <numFmt numFmtId="171" formatCode="0.000"/>
    <numFmt numFmtId="172" formatCode="0.0"/>
  </numFmts>
  <fonts count="110">
    <font>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2"/>
      <name val="Arial"/>
      <family val="2"/>
    </font>
    <font>
      <b/>
      <sz val="12"/>
      <name val="Arial"/>
      <family val="2"/>
    </font>
    <font>
      <sz val="9"/>
      <name val="Arial"/>
      <family val="2"/>
    </font>
    <font>
      <b/>
      <sz val="11"/>
      <name val="Arial"/>
      <family val="2"/>
    </font>
    <font>
      <sz val="11"/>
      <name val="Arial"/>
      <family val="2"/>
    </font>
    <font>
      <u/>
      <sz val="10"/>
      <name val="Arial"/>
      <family val="2"/>
    </font>
    <font>
      <sz val="12"/>
      <name val="SWIS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2"/>
      <name val="Helv"/>
    </font>
    <font>
      <b/>
      <sz val="18"/>
      <color indexed="56"/>
      <name val="Cambria"/>
      <family val="2"/>
    </font>
    <font>
      <b/>
      <sz val="11"/>
      <color indexed="8"/>
      <name val="Calibri"/>
      <family val="2"/>
    </font>
    <font>
      <sz val="11"/>
      <color indexed="10"/>
      <name val="Calibri"/>
      <family val="2"/>
    </font>
    <font>
      <sz val="10"/>
      <name val="Times New Roman"/>
      <family val="1"/>
    </font>
    <font>
      <b/>
      <sz val="16"/>
      <name val="Arial"/>
      <family val="2"/>
    </font>
    <font>
      <sz val="10"/>
      <name val="MS Sans Serif"/>
      <family val="2"/>
    </font>
    <font>
      <u/>
      <sz val="12"/>
      <color indexed="12"/>
      <name val="SWISS"/>
    </font>
    <font>
      <sz val="8"/>
      <name val="Garamond"/>
      <family val="1"/>
    </font>
    <font>
      <sz val="12"/>
      <name val="Frutiger 45 Light"/>
      <family val="2"/>
    </font>
    <font>
      <i/>
      <sz val="12"/>
      <name val="Frutiger 45 Light"/>
      <family val="2"/>
    </font>
    <font>
      <b/>
      <sz val="14"/>
      <name val="Frutiger 87ExtraBlackCn"/>
      <family val="2"/>
    </font>
    <font>
      <b/>
      <i/>
      <sz val="12"/>
      <name val="Frutiger 45 Light"/>
      <family val="2"/>
    </font>
    <font>
      <b/>
      <sz val="11"/>
      <color theme="1"/>
      <name val="Calibri"/>
      <family val="2"/>
      <scheme val="minor"/>
    </font>
    <font>
      <b/>
      <sz val="12"/>
      <name val="Frutiger 45 Light"/>
      <family val="2"/>
    </font>
    <font>
      <sz val="10"/>
      <name val="Frutiger"/>
    </font>
    <font>
      <u/>
      <sz val="10"/>
      <color indexed="12"/>
      <name val="Times New Roman"/>
      <family val="1"/>
    </font>
    <font>
      <sz val="12"/>
      <color theme="1"/>
      <name val="Arial"/>
      <family val="2"/>
    </font>
    <font>
      <b/>
      <sz val="12"/>
      <color theme="1"/>
      <name val="Arial"/>
      <family val="2"/>
    </font>
    <font>
      <sz val="11"/>
      <color theme="1"/>
      <name val="Arial"/>
      <family val="2"/>
    </font>
    <font>
      <b/>
      <sz val="11"/>
      <color theme="1"/>
      <name val="Arial"/>
      <family val="2"/>
    </font>
    <font>
      <b/>
      <sz val="9"/>
      <color indexed="8"/>
      <name val="Arial"/>
      <family val="2"/>
    </font>
    <font>
      <sz val="14"/>
      <color rgb="FF222222"/>
      <name val="Arial"/>
      <family val="2"/>
    </font>
    <font>
      <b/>
      <sz val="20"/>
      <color indexed="8"/>
      <name val="Arial"/>
      <family val="2"/>
    </font>
    <font>
      <b/>
      <sz val="20"/>
      <color theme="1"/>
      <name val="Arial"/>
      <family val="2"/>
    </font>
    <font>
      <b/>
      <sz val="12"/>
      <color indexed="8"/>
      <name val="Arial"/>
      <family val="2"/>
    </font>
    <font>
      <sz val="9"/>
      <color theme="1"/>
      <name val="Arial"/>
      <family val="2"/>
    </font>
    <font>
      <sz val="20"/>
      <color theme="1"/>
      <name val="Arial"/>
      <family val="2"/>
    </font>
    <font>
      <b/>
      <sz val="26"/>
      <color theme="1"/>
      <name val="Arial"/>
      <family val="2"/>
    </font>
    <font>
      <sz val="26"/>
      <color theme="1"/>
      <name val="Arial"/>
      <family val="2"/>
    </font>
    <font>
      <b/>
      <sz val="11"/>
      <color indexed="8"/>
      <name val="Arial"/>
      <family val="2"/>
    </font>
    <font>
      <sz val="10"/>
      <color indexed="8"/>
      <name val="Arial"/>
      <family val="2"/>
    </font>
    <font>
      <b/>
      <sz val="10"/>
      <color indexed="8"/>
      <name val="Arial"/>
      <family val="2"/>
    </font>
    <font>
      <sz val="10"/>
      <color theme="1"/>
      <name val="Arial"/>
      <family val="2"/>
    </font>
    <font>
      <b/>
      <sz val="12"/>
      <color rgb="FFFF0000"/>
      <name val="Arial"/>
      <family val="2"/>
    </font>
    <font>
      <sz val="12"/>
      <color indexed="8"/>
      <name val="Arial"/>
      <family val="2"/>
    </font>
    <font>
      <b/>
      <sz val="18"/>
      <color indexed="8"/>
      <name val="Arial"/>
      <family val="2"/>
    </font>
    <font>
      <sz val="11"/>
      <color indexed="8"/>
      <name val="Arial"/>
      <family val="2"/>
    </font>
    <font>
      <sz val="11"/>
      <color theme="0"/>
      <name val="Arial"/>
      <family val="2"/>
    </font>
    <font>
      <b/>
      <sz val="10"/>
      <color theme="1"/>
      <name val="Arial"/>
      <family val="2"/>
    </font>
    <font>
      <sz val="10"/>
      <color rgb="FFFF0000"/>
      <name val="Arial"/>
      <family val="2"/>
    </font>
    <font>
      <b/>
      <u/>
      <sz val="10"/>
      <name val="Arial"/>
      <family val="2"/>
    </font>
    <font>
      <b/>
      <sz val="10"/>
      <color rgb="FFFF0000"/>
      <name val="Arial"/>
      <family val="2"/>
    </font>
    <font>
      <u/>
      <sz val="11"/>
      <color theme="10"/>
      <name val="Calibri"/>
      <family val="2"/>
    </font>
    <font>
      <u/>
      <sz val="10"/>
      <color rgb="FFFF0000"/>
      <name val="Arial"/>
      <family val="2"/>
    </font>
    <font>
      <b/>
      <i/>
      <sz val="10"/>
      <name val="Arial"/>
      <family val="2"/>
    </font>
    <font>
      <b/>
      <sz val="10"/>
      <color rgb="FF000000"/>
      <name val="Arial"/>
      <family val="2"/>
    </font>
    <font>
      <sz val="10"/>
      <color rgb="FF000000"/>
      <name val="Arial"/>
      <family val="2"/>
    </font>
    <font>
      <b/>
      <i/>
      <sz val="10"/>
      <color theme="3" tint="-0.499984740745262"/>
      <name val="Arial"/>
      <family val="2"/>
    </font>
    <font>
      <i/>
      <sz val="10"/>
      <color theme="1"/>
      <name val="Arial"/>
      <family val="2"/>
    </font>
    <font>
      <b/>
      <u/>
      <sz val="10"/>
      <color theme="1"/>
      <name val="Arial"/>
      <family val="2"/>
    </font>
    <font>
      <b/>
      <sz val="9"/>
      <color indexed="81"/>
      <name val="Tahoma"/>
      <family val="2"/>
    </font>
    <font>
      <b/>
      <u/>
      <vertAlign val="superscript"/>
      <sz val="10"/>
      <color indexed="8"/>
      <name val="Arial"/>
      <family val="2"/>
    </font>
    <font>
      <b/>
      <u/>
      <sz val="10"/>
      <color indexed="8"/>
      <name val="Arial"/>
      <family val="2"/>
    </font>
    <font>
      <b/>
      <u/>
      <sz val="11"/>
      <color theme="1"/>
      <name val="Calibri"/>
      <family val="2"/>
      <scheme val="minor"/>
    </font>
    <font>
      <b/>
      <sz val="9"/>
      <name val="Arial"/>
      <family val="2"/>
    </font>
    <font>
      <b/>
      <i/>
      <sz val="10"/>
      <color theme="1"/>
      <name val="Arial"/>
      <family val="2"/>
    </font>
    <font>
      <sz val="8"/>
      <name val="Arial"/>
      <family val="2"/>
    </font>
    <font>
      <b/>
      <i/>
      <sz val="10"/>
      <color rgb="FFFF0000"/>
      <name val="Arial"/>
      <family val="2"/>
    </font>
    <font>
      <u/>
      <sz val="12"/>
      <color theme="10"/>
      <name val="Arial"/>
      <family val="2"/>
    </font>
    <font>
      <sz val="9"/>
      <color rgb="FFFF0000"/>
      <name val="Arial"/>
      <family val="2"/>
    </font>
    <font>
      <sz val="11"/>
      <color rgb="FFFF0000"/>
      <name val="Arial"/>
      <family val="2"/>
    </font>
    <font>
      <b/>
      <sz val="26"/>
      <color indexed="8"/>
      <name val="Arial"/>
      <family val="2"/>
    </font>
    <font>
      <b/>
      <sz val="14"/>
      <color theme="1"/>
      <name val="Arial"/>
      <family val="2"/>
    </font>
    <font>
      <b/>
      <sz val="18"/>
      <color theme="1"/>
      <name val="Arial"/>
      <family val="2"/>
    </font>
    <font>
      <u/>
      <sz val="11"/>
      <color theme="10"/>
      <name val="Arial"/>
      <family val="2"/>
    </font>
    <font>
      <sz val="24"/>
      <color theme="1"/>
      <name val="Arial"/>
      <family val="2"/>
    </font>
    <font>
      <b/>
      <sz val="9"/>
      <color theme="1"/>
      <name val="Arial"/>
      <family val="2"/>
    </font>
    <font>
      <b/>
      <sz val="18"/>
      <name val="Arial"/>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indexed="31"/>
        <bgColor indexed="64"/>
      </patternFill>
    </fill>
    <fill>
      <patternFill patternType="solid">
        <fgColor theme="8" tint="0.59999389629810485"/>
        <bgColor indexed="64"/>
      </patternFill>
    </fill>
    <fill>
      <patternFill patternType="solid">
        <fgColor indexed="55"/>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right/>
      <top/>
      <bottom style="dotted">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top/>
      <bottom/>
      <diagonal/>
    </border>
    <border>
      <left/>
      <right/>
      <top style="thin">
        <color indexed="64"/>
      </top>
      <bottom/>
      <diagonal/>
    </border>
    <border>
      <left style="thin">
        <color auto="1"/>
      </left>
      <right style="thin">
        <color auto="1"/>
      </right>
      <top style="thin">
        <color auto="1"/>
      </top>
      <bottom/>
      <diagonal/>
    </border>
    <border>
      <left style="thin">
        <color indexed="64"/>
      </left>
      <right/>
      <top/>
      <bottom/>
      <diagonal/>
    </border>
    <border>
      <left/>
      <right/>
      <top/>
      <bottom style="thin">
        <color auto="1"/>
      </bottom>
      <diagonal/>
    </border>
    <border>
      <left style="thin">
        <color auto="1"/>
      </left>
      <right/>
      <top style="thin">
        <color auto="1"/>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indexed="64"/>
      </bottom>
      <diagonal/>
    </border>
    <border>
      <left style="thin">
        <color indexed="64"/>
      </left>
      <right/>
      <top style="dotted">
        <color indexed="64"/>
      </top>
      <bottom/>
      <diagonal/>
    </border>
    <border>
      <left style="thin">
        <color indexed="64"/>
      </left>
      <right style="thin">
        <color auto="1"/>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auto="1"/>
      </right>
      <top/>
      <bottom/>
      <diagonal/>
    </border>
    <border>
      <left style="thin">
        <color auto="1"/>
      </left>
      <right style="thin">
        <color auto="1"/>
      </right>
      <top style="thin">
        <color auto="1"/>
      </top>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hair">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medium">
        <color indexed="64"/>
      </left>
      <right/>
      <top style="thin">
        <color indexed="64"/>
      </top>
      <bottom/>
      <diagonal/>
    </border>
  </borders>
  <cellStyleXfs count="258">
    <xf numFmtId="166"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1" fillId="21" borderId="2" applyNumberFormat="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0" borderId="3"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37" fillId="7" borderId="1" applyNumberFormat="0" applyAlignment="0" applyProtection="0"/>
    <xf numFmtId="0" fontId="38" fillId="0" borderId="6" applyNumberFormat="0" applyFill="0" applyAlignment="0" applyProtection="0"/>
    <xf numFmtId="0" fontId="39" fillId="22" borderId="0" applyNumberFormat="0" applyBorder="0" applyAlignment="0" applyProtection="0"/>
    <xf numFmtId="0" fontId="19" fillId="0" borderId="0"/>
    <xf numFmtId="166" fontId="20" fillId="0" borderId="0"/>
    <xf numFmtId="0" fontId="26" fillId="23" borderId="7" applyNumberFormat="0" applyFont="0" applyAlignment="0" applyProtection="0"/>
    <xf numFmtId="0" fontId="40" fillId="20" borderId="8"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45" fillId="0" borderId="0"/>
    <xf numFmtId="0" fontId="47" fillId="0" borderId="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5" fillId="0" borderId="0"/>
    <xf numFmtId="166" fontId="20" fillId="0" borderId="0"/>
    <xf numFmtId="0" fontId="43" fillId="0" borderId="9" applyNumberFormat="0" applyFill="0" applyAlignment="0" applyProtection="0"/>
    <xf numFmtId="0" fontId="43" fillId="0" borderId="9" applyNumberFormat="0" applyFill="0" applyAlignment="0" applyProtection="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1" fillId="21" borderId="2" applyNumberFormat="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0" borderId="3"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48" fillId="0" borderId="0" applyNumberFormat="0" applyFill="0" applyBorder="0" applyAlignment="0" applyProtection="0">
      <alignment vertical="top"/>
      <protection locked="0"/>
    </xf>
    <xf numFmtId="0" fontId="37" fillId="7" borderId="1" applyNumberFormat="0" applyAlignment="0" applyProtection="0"/>
    <xf numFmtId="0" fontId="38" fillId="0" borderId="6" applyNumberFormat="0" applyFill="0" applyAlignment="0" applyProtection="0"/>
    <xf numFmtId="0" fontId="39" fillId="22" borderId="0" applyNumberFormat="0" applyBorder="0" applyAlignment="0" applyProtection="0"/>
    <xf numFmtId="0" fontId="20" fillId="23" borderId="7" applyNumberFormat="0" applyFont="0" applyAlignment="0" applyProtection="0"/>
    <xf numFmtId="0" fontId="40" fillId="20" borderId="8" applyNumberFormat="0" applyAlignment="0" applyProtection="0"/>
    <xf numFmtId="0" fontId="42" fillId="0" borderId="0" applyNumberFormat="0" applyFill="0" applyBorder="0" applyAlignment="0" applyProtection="0"/>
    <xf numFmtId="0" fontId="44" fillId="0" borderId="0" applyNumberFormat="0" applyFill="0" applyBorder="0" applyAlignment="0" applyProtection="0"/>
    <xf numFmtId="0" fontId="49" fillId="0" borderId="14">
      <alignment horizontal="center"/>
    </xf>
    <xf numFmtId="0" fontId="50" fillId="0" borderId="12">
      <alignment horizontal="left" wrapText="1" indent="2"/>
    </xf>
    <xf numFmtId="0" fontId="51" fillId="0" borderId="0">
      <alignment wrapText="1"/>
    </xf>
    <xf numFmtId="165" fontId="27"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7" fillId="0" borderId="0" applyFont="0" applyFill="0" applyBorder="0" applyAlignment="0" applyProtection="0"/>
    <xf numFmtId="164" fontId="45" fillId="0" borderId="0" applyFont="0" applyFill="0" applyBorder="0" applyAlignment="0" applyProtection="0"/>
    <xf numFmtId="167" fontId="19" fillId="0" borderId="0" applyFont="0" applyFill="0" applyBorder="0" applyAlignment="0" applyProtection="0"/>
    <xf numFmtId="0" fontId="52" fillId="0" borderId="0"/>
    <xf numFmtId="0" fontId="19" fillId="0" borderId="0"/>
    <xf numFmtId="0" fontId="17" fillId="0" borderId="0"/>
    <xf numFmtId="0" fontId="17" fillId="0" borderId="0"/>
    <xf numFmtId="0" fontId="17" fillId="0" borderId="0"/>
    <xf numFmtId="0" fontId="17" fillId="0" borderId="0"/>
    <xf numFmtId="0" fontId="19" fillId="0" borderId="0"/>
    <xf numFmtId="0" fontId="17" fillId="0" borderId="0"/>
    <xf numFmtId="0" fontId="47" fillId="0" borderId="0"/>
    <xf numFmtId="0" fontId="47" fillId="0" borderId="0"/>
    <xf numFmtId="0" fontId="19" fillId="0" borderId="0"/>
    <xf numFmtId="0" fontId="19" fillId="0" borderId="0"/>
    <xf numFmtId="0" fontId="19" fillId="0" borderId="0"/>
    <xf numFmtId="0" fontId="45" fillId="0" borderId="0"/>
    <xf numFmtId="0" fontId="19" fillId="0" borderId="0"/>
    <xf numFmtId="0" fontId="19" fillId="0" borderId="0"/>
    <xf numFmtId="0" fontId="19" fillId="0" borderId="0"/>
    <xf numFmtId="0" fontId="19" fillId="0" borderId="0"/>
    <xf numFmtId="0" fontId="19" fillId="0" borderId="0"/>
    <xf numFmtId="0" fontId="45" fillId="0" borderId="0"/>
    <xf numFmtId="0" fontId="19" fillId="0" borderId="0"/>
    <xf numFmtId="0" fontId="19" fillId="0" borderId="0"/>
    <xf numFmtId="0" fontId="17" fillId="0" borderId="0"/>
    <xf numFmtId="0" fontId="19" fillId="0" borderId="0"/>
    <xf numFmtId="0" fontId="19" fillId="0" borderId="0"/>
    <xf numFmtId="0" fontId="45" fillId="0" borderId="0"/>
    <xf numFmtId="0" fontId="45" fillId="0" borderId="0"/>
    <xf numFmtId="0" fontId="19" fillId="0" borderId="0"/>
    <xf numFmtId="0" fontId="17" fillId="0" borderId="0"/>
    <xf numFmtId="0" fontId="17" fillId="0" borderId="0"/>
    <xf numFmtId="0" fontId="19" fillId="0" borderId="0"/>
    <xf numFmtId="0" fontId="19" fillId="0" borderId="0"/>
    <xf numFmtId="0" fontId="19" fillId="0" borderId="0"/>
    <xf numFmtId="0" fontId="19" fillId="0" borderId="0"/>
    <xf numFmtId="0" fontId="19" fillId="0" borderId="0"/>
    <xf numFmtId="0" fontId="19" fillId="0" borderId="0"/>
    <xf numFmtId="0" fontId="53" fillId="0" borderId="19">
      <alignment horizontal="left" wrapText="1" indent="1"/>
    </xf>
    <xf numFmtId="9" fontId="45" fillId="0" borderId="0" applyFont="0" applyFill="0" applyBorder="0" applyAlignment="0" applyProtection="0"/>
    <xf numFmtId="9" fontId="19" fillId="0" borderId="0" applyFont="0" applyFill="0" applyBorder="0" applyAlignment="0" applyProtection="0"/>
    <xf numFmtId="9" fontId="27" fillId="0" borderId="0" applyFont="0" applyFill="0" applyBorder="0" applyAlignment="0" applyProtection="0"/>
    <xf numFmtId="9" fontId="19" fillId="0" borderId="0" applyFont="0" applyFill="0" applyBorder="0" applyAlignment="0" applyProtection="0"/>
    <xf numFmtId="9" fontId="45" fillId="0" borderId="0" applyFont="0" applyFill="0" applyBorder="0" applyAlignment="0" applyProtection="0"/>
    <xf numFmtId="9" fontId="47" fillId="0" borderId="0" applyFont="0" applyFill="0" applyBorder="0" applyAlignment="0" applyProtection="0"/>
    <xf numFmtId="0" fontId="54" fillId="24" borderId="20" applyNumberFormat="0" applyFill="0" applyAlignment="0"/>
    <xf numFmtId="0" fontId="55" fillId="0" borderId="21">
      <alignment vertical="center" wrapText="1"/>
    </xf>
    <xf numFmtId="0" fontId="56" fillId="0" borderId="22">
      <alignment horizontal="center"/>
    </xf>
    <xf numFmtId="0" fontId="19" fillId="0" borderId="0" applyNumberFormat="0" applyFont="0" applyBorder="0">
      <alignment horizontal="right"/>
      <protection locked="0"/>
    </xf>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164" fontId="45" fillId="0" borderId="0" applyFont="0" applyFill="0" applyBorder="0" applyAlignment="0" applyProtection="0"/>
    <xf numFmtId="0" fontId="57"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7" fillId="0" borderId="0"/>
    <xf numFmtId="0" fontId="47" fillId="0" borderId="0"/>
    <xf numFmtId="0" fontId="45" fillId="0" borderId="0"/>
    <xf numFmtId="0" fontId="45" fillId="0" borderId="0"/>
    <xf numFmtId="0" fontId="47" fillId="0" borderId="0"/>
    <xf numFmtId="0" fontId="19" fillId="0" borderId="0"/>
    <xf numFmtId="0" fontId="4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5" fillId="0" borderId="0"/>
    <xf numFmtId="0" fontId="45" fillId="0" borderId="0"/>
    <xf numFmtId="0" fontId="20" fillId="23" borderId="7" applyNumberFormat="0" applyFont="0" applyAlignment="0" applyProtection="0"/>
    <xf numFmtId="0" fontId="20" fillId="23" borderId="7" applyNumberFormat="0" applyFont="0" applyAlignment="0" applyProtection="0"/>
    <xf numFmtId="0" fontId="26" fillId="23" borderId="7" applyNumberFormat="0" applyFon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165" fontId="20" fillId="0" borderId="0" applyFont="0" applyFill="0" applyBorder="0" applyAlignment="0" applyProtection="0"/>
    <xf numFmtId="0" fontId="15" fillId="0" borderId="0"/>
    <xf numFmtId="0" fontId="14" fillId="0" borderId="0"/>
    <xf numFmtId="44" fontId="14"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0" fontId="11" fillId="0" borderId="0"/>
    <xf numFmtId="0" fontId="10" fillId="0" borderId="0"/>
    <xf numFmtId="0" fontId="9" fillId="0" borderId="0"/>
    <xf numFmtId="0" fontId="8" fillId="0" borderId="0"/>
    <xf numFmtId="0" fontId="8" fillId="0" borderId="0"/>
    <xf numFmtId="0" fontId="7" fillId="0" borderId="0"/>
    <xf numFmtId="0" fontId="6" fillId="0" borderId="0"/>
    <xf numFmtId="0" fontId="5" fillId="0" borderId="0"/>
    <xf numFmtId="0" fontId="5" fillId="0" borderId="0"/>
    <xf numFmtId="0" fontId="4" fillId="0" borderId="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84" fillId="0" borderId="0" applyNumberFormat="0" applyFill="0" applyBorder="0" applyAlignment="0" applyProtection="0">
      <alignment vertical="top"/>
      <protection locked="0"/>
    </xf>
    <xf numFmtId="0" fontId="3" fillId="0" borderId="0"/>
    <xf numFmtId="0" fontId="2" fillId="0" borderId="0"/>
    <xf numFmtId="0" fontId="1" fillId="0" borderId="0"/>
  </cellStyleXfs>
  <cellXfs count="616">
    <xf numFmtId="166" fontId="0" fillId="0" borderId="0" xfId="0"/>
    <xf numFmtId="49" fontId="24" fillId="0" borderId="0" xfId="37" applyNumberFormat="1" applyFont="1"/>
    <xf numFmtId="49" fontId="24" fillId="0" borderId="0" xfId="37" applyNumberFormat="1" applyFont="1" applyAlignment="1">
      <alignment horizontal="center"/>
    </xf>
    <xf numFmtId="166" fontId="21" fillId="0" borderId="0" xfId="0" applyFont="1"/>
    <xf numFmtId="166" fontId="21" fillId="0" borderId="0" xfId="38" applyFont="1"/>
    <xf numFmtId="0" fontId="22" fillId="0" borderId="0" xfId="52" applyFont="1" applyAlignment="1">
      <alignment horizontal="right"/>
    </xf>
    <xf numFmtId="0" fontId="22" fillId="0" borderId="0" xfId="52" quotePrefix="1" applyFont="1" applyAlignment="1">
      <alignment horizontal="right"/>
    </xf>
    <xf numFmtId="166" fontId="58" fillId="0" borderId="0" xfId="0" applyFont="1"/>
    <xf numFmtId="166" fontId="21" fillId="0" borderId="0" xfId="0" quotePrefix="1" applyFont="1" applyAlignment="1">
      <alignment horizontal="left"/>
    </xf>
    <xf numFmtId="166" fontId="58" fillId="0" borderId="23" xfId="0" applyFont="1" applyBorder="1"/>
    <xf numFmtId="49" fontId="24" fillId="0" borderId="30" xfId="37" applyNumberFormat="1" applyFont="1" applyBorder="1"/>
    <xf numFmtId="166" fontId="21" fillId="0" borderId="30" xfId="0" applyFont="1" applyBorder="1"/>
    <xf numFmtId="49" fontId="24" fillId="0" borderId="33" xfId="37" applyNumberFormat="1" applyFont="1" applyBorder="1"/>
    <xf numFmtId="0" fontId="60" fillId="0" borderId="0" xfId="241" applyFont="1"/>
    <xf numFmtId="0" fontId="61" fillId="0" borderId="0" xfId="241" applyFont="1"/>
    <xf numFmtId="0" fontId="60" fillId="0" borderId="0" xfId="241" applyFont="1" applyAlignment="1">
      <alignment horizontal="left" indent="2"/>
    </xf>
    <xf numFmtId="49" fontId="60" fillId="0" borderId="0" xfId="241" applyNumberFormat="1" applyFont="1"/>
    <xf numFmtId="49" fontId="24" fillId="0" borderId="0" xfId="0" applyNumberFormat="1" applyFont="1" applyAlignment="1">
      <alignment horizontal="left"/>
    </xf>
    <xf numFmtId="166" fontId="21" fillId="0" borderId="24" xfId="38" applyFont="1" applyBorder="1" applyAlignment="1">
      <alignment horizontal="left"/>
    </xf>
    <xf numFmtId="49" fontId="24" fillId="0" borderId="0" xfId="37" applyNumberFormat="1" applyFont="1" applyAlignment="1">
      <alignment horizontal="left" wrapText="1"/>
    </xf>
    <xf numFmtId="166" fontId="24" fillId="0" borderId="0" xfId="0" applyFont="1" applyAlignment="1">
      <alignment horizontal="left" wrapText="1"/>
    </xf>
    <xf numFmtId="49" fontId="23" fillId="0" borderId="33" xfId="37" applyNumberFormat="1" applyFont="1" applyBorder="1"/>
    <xf numFmtId="49" fontId="23" fillId="0" borderId="36" xfId="37" applyNumberFormat="1" applyFont="1" applyBorder="1" applyAlignment="1">
      <alignment horizontal="center" vertical="center"/>
    </xf>
    <xf numFmtId="49" fontId="23" fillId="0" borderId="29" xfId="37" applyNumberFormat="1" applyFont="1" applyBorder="1" applyAlignment="1">
      <alignment horizontal="center" vertical="center" wrapText="1"/>
    </xf>
    <xf numFmtId="49" fontId="19" fillId="0" borderId="0" xfId="0" applyNumberFormat="1" applyFont="1"/>
    <xf numFmtId="166" fontId="21" fillId="0" borderId="24" xfId="38" applyFont="1" applyBorder="1"/>
    <xf numFmtId="49" fontId="23" fillId="0" borderId="36" xfId="37" applyNumberFormat="1" applyFont="1" applyBorder="1" applyAlignment="1">
      <alignment horizontal="center" vertical="center" wrapText="1"/>
    </xf>
    <xf numFmtId="0" fontId="21" fillId="0" borderId="0" xfId="241" applyFont="1" applyAlignment="1">
      <alignment horizontal="center"/>
    </xf>
    <xf numFmtId="166" fontId="21" fillId="0" borderId="37" xfId="38" applyFont="1" applyBorder="1" applyAlignment="1">
      <alignment horizontal="left"/>
    </xf>
    <xf numFmtId="0" fontId="24" fillId="0" borderId="0" xfId="239" applyFont="1"/>
    <xf numFmtId="0" fontId="23" fillId="0" borderId="0" xfId="239" applyFont="1" applyAlignment="1">
      <alignment horizontal="center"/>
    </xf>
    <xf numFmtId="0" fontId="24" fillId="0" borderId="25" xfId="239" applyFont="1" applyBorder="1"/>
    <xf numFmtId="49" fontId="23" fillId="0" borderId="0" xfId="37" applyNumberFormat="1" applyFont="1" applyAlignment="1">
      <alignment horizontal="left"/>
    </xf>
    <xf numFmtId="49" fontId="24" fillId="0" borderId="0" xfId="37" quotePrefix="1" applyNumberFormat="1" applyFont="1" applyAlignment="1">
      <alignment horizontal="center"/>
    </xf>
    <xf numFmtId="0" fontId="3" fillId="0" borderId="0" xfId="250"/>
    <xf numFmtId="0" fontId="63" fillId="0" borderId="0" xfId="250" applyFont="1"/>
    <xf numFmtId="0" fontId="60" fillId="0" borderId="0" xfId="250" applyFont="1"/>
    <xf numFmtId="0" fontId="68" fillId="0" borderId="0" xfId="250" applyFont="1"/>
    <xf numFmtId="0" fontId="67" fillId="0" borderId="0" xfId="250" applyFont="1"/>
    <xf numFmtId="0" fontId="70" fillId="0" borderId="0" xfId="250" applyFont="1"/>
    <xf numFmtId="0" fontId="71" fillId="0" borderId="44" xfId="250" applyFont="1" applyBorder="1" applyAlignment="1">
      <alignment vertical="top"/>
    </xf>
    <xf numFmtId="0" fontId="71" fillId="0" borderId="31" xfId="250" applyFont="1" applyBorder="1" applyAlignment="1">
      <alignment vertical="top"/>
    </xf>
    <xf numFmtId="0" fontId="71" fillId="0" borderId="36" xfId="250" applyFont="1" applyBorder="1" applyAlignment="1">
      <alignment horizontal="center" vertical="top" wrapText="1"/>
    </xf>
    <xf numFmtId="0" fontId="23" fillId="0" borderId="30" xfId="250" applyFont="1" applyBorder="1" applyAlignment="1">
      <alignment horizontal="left" vertical="top"/>
    </xf>
    <xf numFmtId="0" fontId="71" fillId="0" borderId="0" xfId="250" applyFont="1" applyAlignment="1">
      <alignment vertical="top"/>
    </xf>
    <xf numFmtId="0" fontId="71" fillId="0" borderId="38" xfId="250" applyFont="1" applyBorder="1" applyAlignment="1">
      <alignment horizontal="center" vertical="top" wrapText="1"/>
    </xf>
    <xf numFmtId="0" fontId="72" fillId="0" borderId="45" xfId="250" applyFont="1" applyBorder="1" applyAlignment="1">
      <alignment vertical="top"/>
    </xf>
    <xf numFmtId="0" fontId="73" fillId="0" borderId="45" xfId="250" applyFont="1" applyBorder="1" applyAlignment="1">
      <alignment vertical="top"/>
    </xf>
    <xf numFmtId="3" fontId="73" fillId="27" borderId="46" xfId="250" applyNumberFormat="1" applyFont="1" applyFill="1" applyBorder="1" applyAlignment="1">
      <alignment vertical="top"/>
    </xf>
    <xf numFmtId="170" fontId="72" fillId="28" borderId="46" xfId="251" applyNumberFormat="1" applyFont="1" applyFill="1" applyBorder="1" applyAlignment="1" applyProtection="1">
      <alignment vertical="top"/>
      <protection locked="0"/>
    </xf>
    <xf numFmtId="0" fontId="73" fillId="0" borderId="47" xfId="250" applyFont="1" applyBorder="1" applyAlignment="1">
      <alignment vertical="top"/>
    </xf>
    <xf numFmtId="0" fontId="73" fillId="0" borderId="48" xfId="250" applyFont="1" applyBorder="1" applyAlignment="1">
      <alignment vertical="top"/>
    </xf>
    <xf numFmtId="3" fontId="73" fillId="27" borderId="49" xfId="250" applyNumberFormat="1" applyFont="1" applyFill="1" applyBorder="1" applyAlignment="1">
      <alignment vertical="top"/>
    </xf>
    <xf numFmtId="0" fontId="23" fillId="0" borderId="0" xfId="250" applyFont="1" applyAlignment="1">
      <alignment vertical="top"/>
    </xf>
    <xf numFmtId="0" fontId="72" fillId="0" borderId="51" xfId="250" applyFont="1" applyBorder="1" applyAlignment="1">
      <alignment vertical="top" wrapText="1"/>
    </xf>
    <xf numFmtId="170" fontId="73" fillId="27" borderId="57" xfId="251" applyNumberFormat="1" applyFont="1" applyFill="1" applyBorder="1" applyAlignment="1">
      <alignment vertical="top" wrapText="1"/>
    </xf>
    <xf numFmtId="0" fontId="72" fillId="0" borderId="46" xfId="250" applyFont="1" applyBorder="1" applyAlignment="1">
      <alignment vertical="top" wrapText="1"/>
    </xf>
    <xf numFmtId="170" fontId="73" fillId="27" borderId="60" xfId="251" applyNumberFormat="1" applyFont="1" applyFill="1" applyBorder="1" applyAlignment="1">
      <alignment vertical="top" wrapText="1"/>
    </xf>
    <xf numFmtId="0" fontId="72" fillId="0" borderId="61" xfId="250" applyFont="1" applyBorder="1" applyAlignment="1">
      <alignment vertical="top" wrapText="1"/>
    </xf>
    <xf numFmtId="0" fontId="60" fillId="0" borderId="47" xfId="250" applyFont="1" applyBorder="1"/>
    <xf numFmtId="0" fontId="60" fillId="0" borderId="67" xfId="250" applyFont="1" applyBorder="1"/>
    <xf numFmtId="0" fontId="75" fillId="0" borderId="0" xfId="250" applyFont="1" applyAlignment="1">
      <alignment horizontal="center"/>
    </xf>
    <xf numFmtId="43" fontId="60" fillId="0" borderId="0" xfId="251" applyFont="1"/>
    <xf numFmtId="0" fontId="75" fillId="0" borderId="0" xfId="250" applyFont="1" applyAlignment="1">
      <alignment horizontal="center" wrapText="1"/>
    </xf>
    <xf numFmtId="43" fontId="60" fillId="0" borderId="0" xfId="251" applyFont="1" applyAlignment="1">
      <alignment wrapText="1"/>
    </xf>
    <xf numFmtId="170" fontId="76" fillId="28" borderId="70" xfId="251" applyNumberFormat="1" applyFont="1" applyFill="1" applyBorder="1" applyAlignment="1" applyProtection="1">
      <alignment vertical="top" wrapText="1"/>
      <protection locked="0"/>
    </xf>
    <xf numFmtId="170" fontId="76" fillId="28" borderId="50" xfId="251" applyNumberFormat="1" applyFont="1" applyFill="1" applyBorder="1" applyAlignment="1" applyProtection="1">
      <alignment vertical="top" wrapText="1"/>
      <protection locked="0"/>
    </xf>
    <xf numFmtId="170" fontId="76" fillId="28" borderId="71" xfId="251" applyNumberFormat="1" applyFont="1" applyFill="1" applyBorder="1" applyAlignment="1" applyProtection="1">
      <alignment vertical="top" wrapText="1"/>
      <protection locked="0"/>
    </xf>
    <xf numFmtId="170" fontId="76" fillId="28" borderId="72" xfId="251" applyNumberFormat="1" applyFont="1" applyFill="1" applyBorder="1" applyAlignment="1" applyProtection="1">
      <alignment vertical="top" wrapText="1"/>
      <protection locked="0"/>
    </xf>
    <xf numFmtId="170" fontId="76" fillId="27" borderId="73" xfId="251" applyNumberFormat="1" applyFont="1" applyFill="1" applyBorder="1" applyAlignment="1" applyProtection="1">
      <alignment vertical="top" wrapText="1"/>
    </xf>
    <xf numFmtId="170" fontId="76" fillId="28" borderId="58" xfId="251" applyNumberFormat="1" applyFont="1" applyFill="1" applyBorder="1" applyAlignment="1" applyProtection="1">
      <alignment vertical="top" wrapText="1"/>
      <protection locked="0"/>
    </xf>
    <xf numFmtId="170" fontId="76" fillId="28" borderId="45" xfId="251" applyNumberFormat="1" applyFont="1" applyFill="1" applyBorder="1" applyAlignment="1" applyProtection="1">
      <alignment vertical="top" wrapText="1"/>
      <protection locked="0"/>
    </xf>
    <xf numFmtId="170" fontId="76" fillId="28" borderId="74" xfId="251" applyNumberFormat="1" applyFont="1" applyFill="1" applyBorder="1" applyAlignment="1" applyProtection="1">
      <alignment vertical="top" wrapText="1"/>
      <protection locked="0"/>
    </xf>
    <xf numFmtId="170" fontId="76" fillId="28" borderId="59" xfId="251" applyNumberFormat="1" applyFont="1" applyFill="1" applyBorder="1" applyAlignment="1" applyProtection="1">
      <alignment vertical="top" wrapText="1"/>
      <protection locked="0"/>
    </xf>
    <xf numFmtId="170" fontId="76" fillId="27" borderId="60" xfId="251" applyNumberFormat="1" applyFont="1" applyFill="1" applyBorder="1" applyAlignment="1" applyProtection="1">
      <alignment vertical="top" wrapText="1"/>
    </xf>
    <xf numFmtId="0" fontId="72" fillId="0" borderId="38" xfId="250" applyFont="1" applyBorder="1" applyAlignment="1">
      <alignment vertical="top" wrapText="1"/>
    </xf>
    <xf numFmtId="170" fontId="76" fillId="28" borderId="69" xfId="251" applyNumberFormat="1" applyFont="1" applyFill="1" applyBorder="1" applyAlignment="1" applyProtection="1">
      <alignment vertical="top" wrapText="1"/>
      <protection locked="0"/>
    </xf>
    <xf numFmtId="170" fontId="76" fillId="28" borderId="0" xfId="251" applyNumberFormat="1" applyFont="1" applyFill="1" applyBorder="1" applyAlignment="1" applyProtection="1">
      <alignment vertical="top" wrapText="1"/>
      <protection locked="0"/>
    </xf>
    <xf numFmtId="170" fontId="76" fillId="28" borderId="68" xfId="251" applyNumberFormat="1" applyFont="1" applyFill="1" applyBorder="1" applyAlignment="1" applyProtection="1">
      <alignment vertical="top" wrapText="1"/>
      <protection locked="0"/>
    </xf>
    <xf numFmtId="170" fontId="76" fillId="28" borderId="75" xfId="251" applyNumberFormat="1" applyFont="1" applyFill="1" applyBorder="1" applyAlignment="1" applyProtection="1">
      <alignment vertical="top" wrapText="1"/>
      <protection locked="0"/>
    </xf>
    <xf numFmtId="170" fontId="76" fillId="27" borderId="76" xfId="251" applyNumberFormat="1" applyFont="1" applyFill="1" applyBorder="1" applyAlignment="1" applyProtection="1">
      <alignment vertical="top" wrapText="1"/>
    </xf>
    <xf numFmtId="170" fontId="76" fillId="28" borderId="54" xfId="251" applyNumberFormat="1" applyFont="1" applyFill="1" applyBorder="1" applyAlignment="1" applyProtection="1">
      <alignment vertical="top" wrapText="1"/>
      <protection locked="0"/>
    </xf>
    <xf numFmtId="170" fontId="76" fillId="28" borderId="77" xfId="251" applyNumberFormat="1" applyFont="1" applyFill="1" applyBorder="1" applyAlignment="1" applyProtection="1">
      <alignment vertical="top" wrapText="1"/>
      <protection locked="0"/>
    </xf>
    <xf numFmtId="170" fontId="76" fillId="27" borderId="57" xfId="251" applyNumberFormat="1" applyFont="1" applyFill="1" applyBorder="1" applyAlignment="1" applyProtection="1">
      <alignment vertical="top" wrapText="1"/>
    </xf>
    <xf numFmtId="170" fontId="76" fillId="27" borderId="78" xfId="251" applyNumberFormat="1" applyFont="1" applyFill="1" applyBorder="1" applyAlignment="1" applyProtection="1">
      <alignment vertical="top" wrapText="1"/>
    </xf>
    <xf numFmtId="170" fontId="76" fillId="27" borderId="65" xfId="251" applyNumberFormat="1" applyFont="1" applyFill="1" applyBorder="1" applyAlignment="1" applyProtection="1">
      <alignment vertical="top" wrapText="1"/>
    </xf>
    <xf numFmtId="0" fontId="72" fillId="0" borderId="80" xfId="250" applyFont="1" applyBorder="1" applyAlignment="1">
      <alignment vertical="top" wrapText="1"/>
    </xf>
    <xf numFmtId="0" fontId="72" fillId="0" borderId="81" xfId="250" applyFont="1" applyBorder="1" applyAlignment="1">
      <alignment vertical="top" wrapText="1"/>
    </xf>
    <xf numFmtId="0" fontId="71" fillId="0" borderId="29" xfId="250" applyFont="1" applyBorder="1" applyAlignment="1">
      <alignment vertical="top" wrapText="1"/>
    </xf>
    <xf numFmtId="0" fontId="77" fillId="0" borderId="0" xfId="250" applyFont="1"/>
    <xf numFmtId="0" fontId="61" fillId="0" borderId="33" xfId="250" applyFont="1" applyBorder="1" applyAlignment="1">
      <alignment horizontal="center" vertical="top" wrapText="1"/>
    </xf>
    <xf numFmtId="0" fontId="61" fillId="0" borderId="42" xfId="250" applyFont="1" applyBorder="1" applyAlignment="1">
      <alignment horizontal="center" vertical="top" wrapText="1"/>
    </xf>
    <xf numFmtId="0" fontId="78" fillId="0" borderId="51" xfId="250" applyFont="1" applyBorder="1" applyAlignment="1">
      <alignment horizontal="left" vertical="top" wrapText="1"/>
    </xf>
    <xf numFmtId="170" fontId="74" fillId="28" borderId="72" xfId="251" applyNumberFormat="1" applyFont="1" applyFill="1" applyBorder="1" applyAlignment="1" applyProtection="1">
      <alignment wrapText="1"/>
      <protection locked="0"/>
    </xf>
    <xf numFmtId="170" fontId="74" fillId="27" borderId="72" xfId="251" applyNumberFormat="1" applyFont="1" applyFill="1" applyBorder="1" applyAlignment="1" applyProtection="1">
      <alignment wrapText="1"/>
    </xf>
    <xf numFmtId="43" fontId="74" fillId="27" borderId="73" xfId="251" applyFont="1" applyFill="1" applyBorder="1" applyAlignment="1" applyProtection="1">
      <alignment wrapText="1"/>
    </xf>
    <xf numFmtId="0" fontId="78" fillId="0" borderId="46" xfId="250" applyFont="1" applyBorder="1" applyAlignment="1">
      <alignment horizontal="left" vertical="top" wrapText="1"/>
    </xf>
    <xf numFmtId="170" fontId="74" fillId="28" borderId="56" xfId="251" applyNumberFormat="1" applyFont="1" applyFill="1" applyBorder="1" applyAlignment="1" applyProtection="1">
      <alignment wrapText="1"/>
      <protection locked="0"/>
    </xf>
    <xf numFmtId="170" fontId="74" fillId="27" borderId="56" xfId="251" applyNumberFormat="1" applyFont="1" applyFill="1" applyBorder="1" applyAlignment="1" applyProtection="1">
      <alignment wrapText="1"/>
    </xf>
    <xf numFmtId="43" fontId="74" fillId="27" borderId="60" xfId="251" applyFont="1" applyFill="1" applyBorder="1" applyAlignment="1" applyProtection="1">
      <alignment wrapText="1"/>
    </xf>
    <xf numFmtId="0" fontId="79" fillId="0" borderId="0" xfId="250" applyFont="1"/>
    <xf numFmtId="170" fontId="74" fillId="28" borderId="59" xfId="251" applyNumberFormat="1" applyFont="1" applyFill="1" applyBorder="1" applyAlignment="1" applyProtection="1">
      <alignment wrapText="1"/>
      <protection locked="0"/>
    </xf>
    <xf numFmtId="43" fontId="74" fillId="31" borderId="60" xfId="251" applyFont="1" applyFill="1" applyBorder="1" applyAlignment="1" applyProtection="1">
      <alignment wrapText="1"/>
    </xf>
    <xf numFmtId="0" fontId="80" fillId="0" borderId="11" xfId="250" applyFont="1" applyBorder="1" applyAlignment="1">
      <alignment wrapText="1"/>
    </xf>
    <xf numFmtId="170" fontId="74" fillId="27" borderId="87" xfId="251" applyNumberFormat="1" applyFont="1" applyFill="1" applyBorder="1" applyAlignment="1" applyProtection="1">
      <alignment wrapText="1"/>
    </xf>
    <xf numFmtId="170" fontId="74" fillId="27" borderId="64" xfId="251" applyNumberFormat="1" applyFont="1" applyFill="1" applyBorder="1" applyAlignment="1" applyProtection="1">
      <alignment wrapText="1"/>
    </xf>
    <xf numFmtId="170" fontId="74" fillId="27" borderId="88" xfId="251" applyNumberFormat="1" applyFont="1" applyFill="1" applyBorder="1" applyAlignment="1" applyProtection="1">
      <alignment wrapText="1"/>
    </xf>
    <xf numFmtId="0" fontId="74" fillId="0" borderId="0" xfId="250" applyFont="1"/>
    <xf numFmtId="0" fontId="81" fillId="0" borderId="0" xfId="250" applyFont="1"/>
    <xf numFmtId="0" fontId="61" fillId="0" borderId="36" xfId="250" applyFont="1" applyBorder="1" applyAlignment="1">
      <alignment horizontal="center" vertical="top" wrapText="1"/>
    </xf>
    <xf numFmtId="0" fontId="72" fillId="0" borderId="46" xfId="250" applyFont="1" applyBorder="1" applyAlignment="1" applyProtection="1">
      <alignment horizontal="left" vertical="top" wrapText="1"/>
      <protection locked="0"/>
    </xf>
    <xf numFmtId="170" fontId="74" fillId="27" borderId="72" xfId="251" applyNumberFormat="1" applyFont="1" applyFill="1" applyBorder="1" applyAlignment="1" applyProtection="1">
      <alignment wrapText="1"/>
      <protection locked="0"/>
    </xf>
    <xf numFmtId="43" fontId="74" fillId="27" borderId="57" xfId="251" quotePrefix="1" applyFont="1" applyFill="1" applyBorder="1" applyAlignment="1" applyProtection="1">
      <alignment wrapText="1"/>
    </xf>
    <xf numFmtId="170" fontId="74" fillId="27" borderId="56" xfId="251" applyNumberFormat="1" applyFont="1" applyFill="1" applyBorder="1" applyAlignment="1" applyProtection="1">
      <alignment wrapText="1"/>
      <protection locked="0"/>
    </xf>
    <xf numFmtId="170" fontId="74" fillId="28" borderId="79" xfId="251" applyNumberFormat="1" applyFont="1" applyFill="1" applyBorder="1" applyAlignment="1" applyProtection="1">
      <alignment wrapText="1"/>
      <protection locked="0"/>
    </xf>
    <xf numFmtId="170" fontId="74" fillId="27" borderId="79" xfId="251" applyNumberFormat="1" applyFont="1" applyFill="1" applyBorder="1" applyAlignment="1" applyProtection="1">
      <alignment wrapText="1"/>
      <protection locked="0"/>
    </xf>
    <xf numFmtId="0" fontId="46" fillId="0" borderId="0" xfId="250" applyFont="1"/>
    <xf numFmtId="0" fontId="82" fillId="0" borderId="0" xfId="250" applyFont="1"/>
    <xf numFmtId="0" fontId="18" fillId="0" borderId="29" xfId="250" applyFont="1" applyBorder="1" applyAlignment="1">
      <alignment horizontal="left" wrapText="1"/>
    </xf>
    <xf numFmtId="0" fontId="74" fillId="0" borderId="39" xfId="250" applyFont="1" applyBorder="1"/>
    <xf numFmtId="0" fontId="18" fillId="0" borderId="0" xfId="250" applyFont="1" applyAlignment="1">
      <alignment horizontal="left" wrapText="1"/>
    </xf>
    <xf numFmtId="0" fontId="80" fillId="0" borderId="0" xfId="124" applyFont="1" applyAlignment="1">
      <alignment horizontal="center" wrapText="1"/>
    </xf>
    <xf numFmtId="0" fontId="80" fillId="0" borderId="0" xfId="124" applyFont="1" applyAlignment="1">
      <alignment horizontal="center"/>
    </xf>
    <xf numFmtId="0" fontId="74" fillId="0" borderId="0" xfId="250" applyFont="1" applyAlignment="1">
      <alignment horizontal="left" indent="3"/>
    </xf>
    <xf numFmtId="168" fontId="80" fillId="32" borderId="0" xfId="253" applyNumberFormat="1" applyFont="1" applyFill="1"/>
    <xf numFmtId="168" fontId="80" fillId="33" borderId="0" xfId="253" applyNumberFormat="1" applyFont="1" applyFill="1" applyProtection="1">
      <protection locked="0"/>
    </xf>
    <xf numFmtId="0" fontId="18" fillId="0" borderId="0" xfId="250" applyFont="1" applyAlignment="1">
      <alignment horizontal="center"/>
    </xf>
    <xf numFmtId="0" fontId="74" fillId="33" borderId="0" xfId="250" applyFont="1" applyFill="1" applyProtection="1">
      <protection locked="0"/>
    </xf>
    <xf numFmtId="38" fontId="74" fillId="0" borderId="0" xfId="250" applyNumberFormat="1" applyFont="1"/>
    <xf numFmtId="168" fontId="80" fillId="32" borderId="89" xfId="253" applyNumberFormat="1" applyFont="1" applyFill="1" applyBorder="1"/>
    <xf numFmtId="38" fontId="74" fillId="0" borderId="0" xfId="250" applyNumberFormat="1" applyFont="1" applyAlignment="1">
      <alignment horizontal="right"/>
    </xf>
    <xf numFmtId="0" fontId="80" fillId="0" borderId="0" xfId="250" applyFont="1"/>
    <xf numFmtId="168" fontId="74" fillId="32" borderId="0" xfId="250" applyNumberFormat="1" applyFont="1" applyFill="1"/>
    <xf numFmtId="38" fontId="83" fillId="0" borderId="0" xfId="250" applyNumberFormat="1" applyFont="1"/>
    <xf numFmtId="168" fontId="74" fillId="32" borderId="0" xfId="124" applyNumberFormat="1" applyFont="1" applyFill="1"/>
    <xf numFmtId="168" fontId="80" fillId="32" borderId="0" xfId="250" applyNumberFormat="1" applyFont="1" applyFill="1"/>
    <xf numFmtId="0" fontId="83" fillId="0" borderId="0" xfId="250" applyFont="1"/>
    <xf numFmtId="9" fontId="74" fillId="0" borderId="0" xfId="252" applyFont="1"/>
    <xf numFmtId="0" fontId="74" fillId="0" borderId="0" xfId="124" applyFont="1"/>
    <xf numFmtId="9" fontId="85" fillId="32" borderId="36" xfId="254" applyNumberFormat="1" applyFont="1" applyFill="1" applyBorder="1" applyAlignment="1" applyProtection="1"/>
    <xf numFmtId="0" fontId="82" fillId="0" borderId="0" xfId="250" applyFont="1" applyAlignment="1">
      <alignment wrapText="1"/>
    </xf>
    <xf numFmtId="49" fontId="74" fillId="0" borderId="0" xfId="250" applyNumberFormat="1" applyFont="1"/>
    <xf numFmtId="0" fontId="18" fillId="0" borderId="29" xfId="250" applyFont="1" applyBorder="1"/>
    <xf numFmtId="0" fontId="82" fillId="0" borderId="29" xfId="250" applyFont="1" applyBorder="1"/>
    <xf numFmtId="0" fontId="82" fillId="0" borderId="39" xfId="250" applyFont="1" applyBorder="1" applyAlignment="1">
      <alignment horizontal="center"/>
    </xf>
    <xf numFmtId="0" fontId="19" fillId="0" borderId="0" xfId="250" applyFont="1"/>
    <xf numFmtId="0" fontId="18" fillId="0" borderId="27" xfId="250" applyFont="1" applyBorder="1"/>
    <xf numFmtId="0" fontId="82" fillId="0" borderId="27" xfId="250" applyFont="1" applyBorder="1"/>
    <xf numFmtId="0" fontId="19" fillId="0" borderId="38" xfId="250" applyFont="1" applyBorder="1" applyAlignment="1">
      <alignment horizontal="center"/>
    </xf>
    <xf numFmtId="0" fontId="19" fillId="0" borderId="41" xfId="250" applyFont="1" applyBorder="1"/>
    <xf numFmtId="0" fontId="19" fillId="0" borderId="27" xfId="250" applyFont="1" applyBorder="1" applyAlignment="1">
      <alignment horizontal="left" indent="3"/>
    </xf>
    <xf numFmtId="38" fontId="74" fillId="33" borderId="41" xfId="250" applyNumberFormat="1" applyFont="1" applyFill="1" applyBorder="1" applyProtection="1">
      <protection locked="0"/>
    </xf>
    <xf numFmtId="0" fontId="19" fillId="0" borderId="0" xfId="250" applyFont="1" applyProtection="1">
      <protection locked="0"/>
    </xf>
    <xf numFmtId="0" fontId="19" fillId="0" borderId="27" xfId="250" applyFont="1" applyBorder="1"/>
    <xf numFmtId="38" fontId="74" fillId="33" borderId="38" xfId="250" applyNumberFormat="1" applyFont="1" applyFill="1" applyBorder="1" applyProtection="1">
      <protection locked="0"/>
    </xf>
    <xf numFmtId="38" fontId="74" fillId="32" borderId="41" xfId="250" applyNumberFormat="1" applyFont="1" applyFill="1" applyBorder="1"/>
    <xf numFmtId="38" fontId="19" fillId="33" borderId="41" xfId="250" applyNumberFormat="1" applyFont="1" applyFill="1" applyBorder="1" applyProtection="1">
      <protection locked="0"/>
    </xf>
    <xf numFmtId="0" fontId="18" fillId="0" borderId="27" xfId="250" applyFont="1" applyBorder="1" applyAlignment="1">
      <alignment horizontal="left" indent="3"/>
    </xf>
    <xf numFmtId="0" fontId="86" fillId="0" borderId="27" xfId="250" applyFont="1" applyBorder="1"/>
    <xf numFmtId="38" fontId="87" fillId="32" borderId="36" xfId="250" applyNumberFormat="1" applyFont="1" applyFill="1" applyBorder="1"/>
    <xf numFmtId="0" fontId="86" fillId="0" borderId="0" xfId="250" applyFont="1"/>
    <xf numFmtId="0" fontId="86" fillId="0" borderId="0" xfId="250" applyFont="1" applyProtection="1">
      <protection locked="0"/>
    </xf>
    <xf numFmtId="38" fontId="19" fillId="0" borderId="41" xfId="250" applyNumberFormat="1" applyFont="1" applyBorder="1"/>
    <xf numFmtId="9" fontId="19" fillId="0" borderId="27" xfId="250" applyNumberFormat="1" applyFont="1" applyBorder="1" applyAlignment="1" applyProtection="1">
      <alignment horizontal="left" indent="3"/>
      <protection locked="0"/>
    </xf>
    <xf numFmtId="38" fontId="19" fillId="33" borderId="38" xfId="250" applyNumberFormat="1" applyFont="1" applyFill="1" applyBorder="1" applyProtection="1">
      <protection locked="0"/>
    </xf>
    <xf numFmtId="38" fontId="19" fillId="32" borderId="41" xfId="250" applyNumberFormat="1" applyFont="1" applyFill="1" applyBorder="1"/>
    <xf numFmtId="38" fontId="88" fillId="33" borderId="41" xfId="250" applyNumberFormat="1" applyFont="1" applyFill="1" applyBorder="1" applyProtection="1">
      <protection locked="0"/>
    </xf>
    <xf numFmtId="38" fontId="18" fillId="32" borderId="36" xfId="250" applyNumberFormat="1" applyFont="1" applyFill="1" applyBorder="1"/>
    <xf numFmtId="38" fontId="18" fillId="25" borderId="41" xfId="250" applyNumberFormat="1" applyFont="1" applyFill="1" applyBorder="1"/>
    <xf numFmtId="38" fontId="18" fillId="32" borderId="90" xfId="250" applyNumberFormat="1" applyFont="1" applyFill="1" applyBorder="1"/>
    <xf numFmtId="38" fontId="89" fillId="0" borderId="0" xfId="250" applyNumberFormat="1" applyFont="1" applyAlignment="1">
      <alignment horizontal="left"/>
    </xf>
    <xf numFmtId="38" fontId="18" fillId="32" borderId="91" xfId="250" applyNumberFormat="1" applyFont="1" applyFill="1" applyBorder="1"/>
    <xf numFmtId="0" fontId="88" fillId="0" borderId="27" xfId="250" applyFont="1" applyBorder="1" applyAlignment="1">
      <alignment horizontal="left" indent="3"/>
    </xf>
    <xf numFmtId="38" fontId="18" fillId="32" borderId="32" xfId="250" applyNumberFormat="1" applyFont="1" applyFill="1" applyBorder="1"/>
    <xf numFmtId="38" fontId="18" fillId="32" borderId="92" xfId="250" applyNumberFormat="1" applyFont="1" applyFill="1" applyBorder="1"/>
    <xf numFmtId="38" fontId="86" fillId="25" borderId="32" xfId="250" applyNumberFormat="1" applyFont="1" applyFill="1" applyBorder="1"/>
    <xf numFmtId="0" fontId="18" fillId="0" borderId="93" xfId="250" applyFont="1" applyBorder="1"/>
    <xf numFmtId="0" fontId="18" fillId="0" borderId="93" xfId="250" quotePrefix="1" applyFont="1" applyBorder="1"/>
    <xf numFmtId="0" fontId="19" fillId="0" borderId="94" xfId="250" applyFont="1" applyBorder="1" applyAlignment="1">
      <alignment horizontal="center"/>
    </xf>
    <xf numFmtId="38" fontId="18" fillId="32" borderId="95" xfId="250" applyNumberFormat="1" applyFont="1" applyFill="1" applyBorder="1"/>
    <xf numFmtId="0" fontId="18" fillId="0" borderId="0" xfId="250" applyFont="1"/>
    <xf numFmtId="0" fontId="18" fillId="0" borderId="0" xfId="250" applyFont="1" applyProtection="1">
      <protection locked="0"/>
    </xf>
    <xf numFmtId="0" fontId="60" fillId="0" borderId="0" xfId="250" applyFont="1" applyAlignment="1">
      <alignment horizontal="center"/>
    </xf>
    <xf numFmtId="0" fontId="82" fillId="0" borderId="36" xfId="250" applyFont="1" applyBorder="1" applyAlignment="1">
      <alignment horizontal="center" wrapText="1"/>
    </xf>
    <xf numFmtId="0" fontId="82" fillId="0" borderId="31" xfId="250" applyFont="1" applyBorder="1" applyAlignment="1">
      <alignment horizontal="center" wrapText="1"/>
    </xf>
    <xf numFmtId="0" fontId="82" fillId="0" borderId="39" xfId="250" applyFont="1" applyBorder="1" applyAlignment="1">
      <alignment horizontal="center" wrapText="1"/>
    </xf>
    <xf numFmtId="0" fontId="82" fillId="0" borderId="38" xfId="250" applyFont="1" applyBorder="1" applyAlignment="1">
      <alignment horizontal="center" wrapText="1"/>
    </xf>
    <xf numFmtId="0" fontId="82" fillId="0" borderId="0" xfId="250" applyFont="1" applyAlignment="1">
      <alignment horizontal="center" wrapText="1"/>
    </xf>
    <xf numFmtId="0" fontId="82" fillId="0" borderId="41" xfId="250" applyFont="1" applyBorder="1" applyAlignment="1">
      <alignment horizontal="center" wrapText="1"/>
    </xf>
    <xf numFmtId="0" fontId="74" fillId="0" borderId="38" xfId="250" applyFont="1" applyBorder="1"/>
    <xf numFmtId="3" fontId="74" fillId="33" borderId="55" xfId="253" applyNumberFormat="1" applyFont="1" applyFill="1" applyBorder="1" applyProtection="1">
      <protection locked="0"/>
    </xf>
    <xf numFmtId="4" fontId="74" fillId="0" borderId="0" xfId="253" applyNumberFormat="1" applyFont="1" applyAlignment="1">
      <alignment horizontal="center"/>
    </xf>
    <xf numFmtId="3" fontId="74" fillId="0" borderId="41" xfId="250" applyNumberFormat="1" applyFont="1" applyBorder="1" applyAlignment="1">
      <alignment horizontal="center"/>
    </xf>
    <xf numFmtId="3" fontId="74" fillId="0" borderId="0" xfId="250" applyNumberFormat="1" applyFont="1"/>
    <xf numFmtId="0" fontId="74" fillId="0" borderId="38" xfId="250" applyFont="1" applyBorder="1" applyAlignment="1">
      <alignment wrapText="1"/>
    </xf>
    <xf numFmtId="3" fontId="74" fillId="33" borderId="0" xfId="253" applyNumberFormat="1" applyFont="1" applyFill="1" applyProtection="1">
      <protection locked="0"/>
    </xf>
    <xf numFmtId="3" fontId="74" fillId="0" borderId="27" xfId="253" applyNumberFormat="1" applyFont="1" applyBorder="1"/>
    <xf numFmtId="0" fontId="90" fillId="0" borderId="38" xfId="250" applyFont="1" applyBorder="1" applyAlignment="1">
      <alignment horizontal="right"/>
    </xf>
    <xf numFmtId="3" fontId="74" fillId="33" borderId="96" xfId="253" applyNumberFormat="1" applyFont="1" applyFill="1" applyBorder="1" applyProtection="1">
      <protection locked="0"/>
    </xf>
    <xf numFmtId="3" fontId="74" fillId="33" borderId="97" xfId="253" applyNumberFormat="1" applyFont="1" applyFill="1" applyBorder="1" applyProtection="1">
      <protection locked="0"/>
    </xf>
    <xf numFmtId="0" fontId="91" fillId="0" borderId="38" xfId="250" applyFont="1" applyBorder="1"/>
    <xf numFmtId="3" fontId="80" fillId="0" borderId="0" xfId="253" applyNumberFormat="1" applyFont="1"/>
    <xf numFmtId="3" fontId="74" fillId="0" borderId="0" xfId="250" applyNumberFormat="1" applyFont="1" applyAlignment="1">
      <alignment horizontal="center"/>
    </xf>
    <xf numFmtId="0" fontId="91" fillId="0" borderId="94" xfId="250" applyFont="1" applyBorder="1"/>
    <xf numFmtId="3" fontId="74" fillId="0" borderId="89" xfId="250" applyNumberFormat="1" applyFont="1" applyBorder="1" applyAlignment="1">
      <alignment horizontal="center"/>
    </xf>
    <xf numFmtId="3" fontId="80" fillId="0" borderId="95" xfId="250" applyNumberFormat="1" applyFont="1" applyBorder="1" applyAlignment="1">
      <alignment horizontal="center"/>
    </xf>
    <xf numFmtId="0" fontId="21" fillId="0" borderId="0" xfId="250" applyFont="1"/>
    <xf numFmtId="0" fontId="82" fillId="0" borderId="33" xfId="250" applyFont="1" applyBorder="1" applyAlignment="1">
      <alignment wrapText="1"/>
    </xf>
    <xf numFmtId="0" fontId="82" fillId="0" borderId="30" xfId="250" applyFont="1" applyBorder="1" applyAlignment="1">
      <alignment wrapText="1"/>
    </xf>
    <xf numFmtId="0" fontId="82" fillId="0" borderId="32" xfId="250" applyFont="1" applyBorder="1" applyAlignment="1">
      <alignment horizontal="center" wrapText="1"/>
    </xf>
    <xf numFmtId="0" fontId="91" fillId="27" borderId="38" xfId="250" applyFont="1" applyFill="1" applyBorder="1"/>
    <xf numFmtId="0" fontId="74" fillId="27" borderId="0" xfId="250" applyFont="1" applyFill="1"/>
    <xf numFmtId="0" fontId="74" fillId="27" borderId="41" xfId="250" applyFont="1" applyFill="1" applyBorder="1"/>
    <xf numFmtId="3" fontId="74" fillId="27" borderId="0" xfId="250" applyNumberFormat="1" applyFont="1" applyFill="1" applyAlignment="1">
      <alignment horizontal="center"/>
    </xf>
    <xf numFmtId="3" fontId="74" fillId="27" borderId="41" xfId="250" applyNumberFormat="1" applyFont="1" applyFill="1" applyBorder="1" applyAlignment="1">
      <alignment horizontal="center"/>
    </xf>
    <xf numFmtId="0" fontId="3" fillId="0" borderId="36" xfId="250" applyBorder="1"/>
    <xf numFmtId="0" fontId="82" fillId="0" borderId="29" xfId="250" applyFont="1" applyBorder="1" applyAlignment="1">
      <alignment horizontal="center"/>
    </xf>
    <xf numFmtId="0" fontId="82" fillId="0" borderId="31" xfId="250" applyFont="1" applyBorder="1" applyAlignment="1">
      <alignment horizontal="center"/>
    </xf>
    <xf numFmtId="0" fontId="82" fillId="0" borderId="11" xfId="250" applyFont="1" applyBorder="1" applyAlignment="1">
      <alignment horizontal="center" vertical="center" wrapText="1"/>
    </xf>
    <xf numFmtId="0" fontId="18" fillId="0" borderId="87" xfId="250" applyFont="1" applyBorder="1" applyAlignment="1">
      <alignment horizontal="center" vertical="center" wrapText="1"/>
    </xf>
    <xf numFmtId="0" fontId="18" fillId="0" borderId="28" xfId="250" applyFont="1" applyBorder="1" applyAlignment="1">
      <alignment horizontal="center" vertical="center" wrapText="1"/>
    </xf>
    <xf numFmtId="0" fontId="18" fillId="0" borderId="34" xfId="250" applyFont="1" applyBorder="1" applyAlignment="1">
      <alignment horizontal="center" vertical="center" wrapText="1"/>
    </xf>
    <xf numFmtId="0" fontId="3" fillId="0" borderId="0" xfId="250" applyAlignment="1">
      <alignment horizontal="center" wrapText="1"/>
    </xf>
    <xf numFmtId="0" fontId="82" fillId="0" borderId="36" xfId="250" applyFont="1" applyBorder="1" applyAlignment="1">
      <alignment horizontal="center" vertical="center" wrapText="1"/>
    </xf>
    <xf numFmtId="0" fontId="18" fillId="0" borderId="29" xfId="250" applyFont="1" applyBorder="1" applyAlignment="1">
      <alignment vertical="center" wrapText="1"/>
    </xf>
    <xf numFmtId="0" fontId="18" fillId="0" borderId="31" xfId="250" applyFont="1" applyBorder="1" applyAlignment="1">
      <alignment vertical="center" wrapText="1"/>
    </xf>
    <xf numFmtId="0" fontId="18" fillId="0" borderId="39" xfId="250" applyFont="1" applyBorder="1" applyAlignment="1">
      <alignment horizontal="center" vertical="center" wrapText="1"/>
    </xf>
    <xf numFmtId="38" fontId="3" fillId="0" borderId="27" xfId="253" applyNumberFormat="1" applyFont="1" applyBorder="1" applyAlignment="1">
      <alignment horizontal="center"/>
    </xf>
    <xf numFmtId="38" fontId="3" fillId="0" borderId="0" xfId="253" applyNumberFormat="1" applyFont="1" applyAlignment="1">
      <alignment horizontal="center"/>
    </xf>
    <xf numFmtId="38" fontId="3" fillId="0" borderId="41" xfId="253" applyNumberFormat="1" applyFont="1" applyBorder="1" applyAlignment="1">
      <alignment horizontal="center"/>
    </xf>
    <xf numFmtId="165" fontId="74" fillId="33" borderId="55" xfId="253" applyNumberFormat="1" applyFont="1" applyFill="1" applyBorder="1" applyProtection="1">
      <protection locked="0"/>
    </xf>
    <xf numFmtId="38" fontId="3" fillId="0" borderId="0" xfId="253" applyNumberFormat="1" applyFont="1" applyFill="1" applyAlignment="1">
      <alignment horizontal="center"/>
    </xf>
    <xf numFmtId="38" fontId="3" fillId="0" borderId="41" xfId="253" applyNumberFormat="1" applyFont="1" applyBorder="1" applyAlignment="1">
      <alignment horizontal="right"/>
    </xf>
    <xf numFmtId="3" fontId="3" fillId="0" borderId="27" xfId="253" applyNumberFormat="1" applyFont="1" applyBorder="1" applyAlignment="1">
      <alignment horizontal="center"/>
    </xf>
    <xf numFmtId="3" fontId="3" fillId="0" borderId="0" xfId="253" applyNumberFormat="1" applyFont="1" applyAlignment="1">
      <alignment horizontal="center"/>
    </xf>
    <xf numFmtId="165" fontId="3" fillId="0" borderId="0" xfId="253" applyNumberFormat="1" applyFont="1" applyAlignment="1">
      <alignment horizontal="center"/>
    </xf>
    <xf numFmtId="0" fontId="3" fillId="0" borderId="38" xfId="250" applyBorder="1"/>
    <xf numFmtId="0" fontId="95" fillId="0" borderId="38" xfId="250" applyFont="1" applyBorder="1"/>
    <xf numFmtId="168" fontId="74" fillId="33" borderId="55" xfId="253" applyNumberFormat="1" applyFont="1" applyFill="1" applyBorder="1" applyProtection="1">
      <protection locked="0"/>
    </xf>
    <xf numFmtId="0" fontId="54" fillId="0" borderId="94" xfId="250" applyFont="1" applyBorder="1"/>
    <xf numFmtId="38" fontId="3" fillId="0" borderId="93" xfId="253" applyNumberFormat="1" applyFont="1" applyBorder="1" applyAlignment="1">
      <alignment horizontal="center"/>
    </xf>
    <xf numFmtId="38" fontId="3" fillId="0" borderId="89" xfId="253" applyNumberFormat="1" applyFont="1" applyBorder="1" applyAlignment="1">
      <alignment horizontal="center"/>
    </xf>
    <xf numFmtId="0" fontId="3" fillId="0" borderId="89" xfId="250" applyBorder="1"/>
    <xf numFmtId="38" fontId="54" fillId="0" borderId="95" xfId="253" applyNumberFormat="1" applyFont="1" applyBorder="1" applyAlignment="1">
      <alignment horizontal="right"/>
    </xf>
    <xf numFmtId="168" fontId="3" fillId="0" borderId="0" xfId="250" applyNumberFormat="1"/>
    <xf numFmtId="0" fontId="96" fillId="0" borderId="38" xfId="250" applyFont="1" applyBorder="1" applyAlignment="1">
      <alignment horizontal="center" wrapText="1"/>
    </xf>
    <xf numFmtId="0" fontId="91" fillId="27" borderId="38" xfId="250" quotePrefix="1" applyFont="1" applyFill="1" applyBorder="1"/>
    <xf numFmtId="0" fontId="74" fillId="27" borderId="38" xfId="250" applyFont="1" applyFill="1" applyBorder="1"/>
    <xf numFmtId="3" fontId="74" fillId="33" borderId="61" xfId="253" applyNumberFormat="1" applyFont="1" applyFill="1" applyBorder="1" applyAlignment="1" applyProtection="1">
      <alignment horizontal="right"/>
      <protection locked="0"/>
    </xf>
    <xf numFmtId="3" fontId="74" fillId="33" borderId="11" xfId="253" applyNumberFormat="1" applyFont="1" applyFill="1" applyBorder="1" applyAlignment="1" applyProtection="1">
      <alignment horizontal="right"/>
      <protection locked="0"/>
    </xf>
    <xf numFmtId="0" fontId="97" fillId="0" borderId="36" xfId="250" applyFont="1" applyBorder="1"/>
    <xf numFmtId="3" fontId="80" fillId="0" borderId="36" xfId="250" applyNumberFormat="1" applyFont="1" applyBorder="1" applyAlignment="1">
      <alignment horizontal="right"/>
    </xf>
    <xf numFmtId="0" fontId="97" fillId="0" borderId="94" xfId="250" applyFont="1" applyBorder="1"/>
    <xf numFmtId="3" fontId="80" fillId="0" borderId="94" xfId="250" applyNumberFormat="1" applyFont="1" applyBorder="1" applyAlignment="1">
      <alignment horizontal="right"/>
    </xf>
    <xf numFmtId="3" fontId="74" fillId="27" borderId="38" xfId="250" applyNumberFormat="1" applyFont="1" applyFill="1" applyBorder="1" applyAlignment="1">
      <alignment horizontal="right"/>
    </xf>
    <xf numFmtId="0" fontId="74" fillId="0" borderId="0" xfId="250" applyFont="1" applyProtection="1">
      <protection locked="0"/>
    </xf>
    <xf numFmtId="3" fontId="74" fillId="0" borderId="36" xfId="250" applyNumberFormat="1" applyFont="1" applyBorder="1" applyAlignment="1">
      <alignment horizontal="right"/>
    </xf>
    <xf numFmtId="0" fontId="74" fillId="0" borderId="94" xfId="250" applyFont="1" applyBorder="1"/>
    <xf numFmtId="3" fontId="74" fillId="0" borderId="38" xfId="250" applyNumberFormat="1" applyFont="1" applyBorder="1" applyAlignment="1">
      <alignment horizontal="right"/>
    </xf>
    <xf numFmtId="0" fontId="80" fillId="0" borderId="94" xfId="250" applyFont="1" applyBorder="1"/>
    <xf numFmtId="38" fontId="80" fillId="0" borderId="94" xfId="250" applyNumberFormat="1" applyFont="1" applyBorder="1" applyAlignment="1">
      <alignment horizontal="right"/>
    </xf>
    <xf numFmtId="0" fontId="91" fillId="0" borderId="36" xfId="250" applyFont="1" applyBorder="1" applyAlignment="1">
      <alignment wrapText="1"/>
    </xf>
    <xf numFmtId="0" fontId="91" fillId="0" borderId="36" xfId="250" applyFont="1" applyBorder="1" applyAlignment="1">
      <alignment horizontal="center" wrapText="1"/>
    </xf>
    <xf numFmtId="0" fontId="91" fillId="0" borderId="31" xfId="250" applyFont="1" applyBorder="1" applyAlignment="1">
      <alignment horizontal="center" wrapText="1"/>
    </xf>
    <xf numFmtId="0" fontId="91" fillId="0" borderId="39" xfId="250" applyFont="1" applyBorder="1" applyAlignment="1">
      <alignment horizontal="center" wrapText="1"/>
    </xf>
    <xf numFmtId="0" fontId="91" fillId="0" borderId="0" xfId="250" applyFont="1" applyAlignment="1">
      <alignment wrapText="1"/>
    </xf>
    <xf numFmtId="0" fontId="80" fillId="0" borderId="31" xfId="250" applyFont="1" applyBorder="1" applyAlignment="1">
      <alignment horizontal="center" wrapText="1"/>
    </xf>
    <xf numFmtId="0" fontId="91" fillId="0" borderId="30" xfId="250" applyFont="1" applyBorder="1" applyAlignment="1">
      <alignment horizontal="center" wrapText="1"/>
    </xf>
    <xf numFmtId="0" fontId="80" fillId="33" borderId="38" xfId="250" applyFont="1" applyFill="1" applyBorder="1" applyAlignment="1">
      <alignment wrapText="1"/>
    </xf>
    <xf numFmtId="0" fontId="74" fillId="0" borderId="30" xfId="250" applyFont="1" applyBorder="1" applyAlignment="1">
      <alignment horizontal="center"/>
    </xf>
    <xf numFmtId="38" fontId="74" fillId="0" borderId="41" xfId="250" applyNumberFormat="1" applyFont="1" applyBorder="1" applyAlignment="1">
      <alignment horizontal="center"/>
    </xf>
    <xf numFmtId="0" fontId="74" fillId="0" borderId="0" xfId="250" applyFont="1" applyAlignment="1">
      <alignment horizontal="center"/>
    </xf>
    <xf numFmtId="0" fontId="80" fillId="0" borderId="38" xfId="250" applyFont="1" applyBorder="1" applyAlignment="1">
      <alignment wrapText="1"/>
    </xf>
    <xf numFmtId="0" fontId="74" fillId="0" borderId="38" xfId="250" applyFont="1" applyBorder="1" applyAlignment="1">
      <alignment horizontal="left" wrapText="1" indent="3"/>
    </xf>
    <xf numFmtId="0" fontId="74" fillId="0" borderId="0" xfId="250" applyFont="1" applyAlignment="1">
      <alignment wrapText="1"/>
    </xf>
    <xf numFmtId="3" fontId="74" fillId="0" borderId="27" xfId="250" applyNumberFormat="1" applyFont="1" applyBorder="1" applyAlignment="1">
      <alignment horizontal="center"/>
    </xf>
    <xf numFmtId="38" fontId="74" fillId="0" borderId="89" xfId="250" applyNumberFormat="1" applyFont="1" applyBorder="1" applyAlignment="1">
      <alignment horizontal="center"/>
    </xf>
    <xf numFmtId="0" fontId="74" fillId="0" borderId="89" xfId="250" applyFont="1" applyBorder="1" applyAlignment="1">
      <alignment horizontal="center"/>
    </xf>
    <xf numFmtId="38" fontId="80" fillId="0" borderId="95" xfId="250" applyNumberFormat="1" applyFont="1" applyBorder="1" applyAlignment="1">
      <alignment horizontal="center"/>
    </xf>
    <xf numFmtId="0" fontId="91" fillId="0" borderId="29" xfId="250" applyFont="1" applyBorder="1" applyAlignment="1">
      <alignment horizontal="center" wrapText="1"/>
    </xf>
    <xf numFmtId="0" fontId="80" fillId="0" borderId="29" xfId="250" applyFont="1" applyBorder="1" applyAlignment="1">
      <alignment vertical="center" wrapText="1"/>
    </xf>
    <xf numFmtId="0" fontId="80" fillId="0" borderId="31" xfId="250" applyFont="1" applyBorder="1" applyAlignment="1">
      <alignment vertical="center" wrapText="1"/>
    </xf>
    <xf numFmtId="0" fontId="80" fillId="0" borderId="39" xfId="250" applyFont="1" applyBorder="1" applyAlignment="1">
      <alignment horizontal="center" vertical="center" wrapText="1"/>
    </xf>
    <xf numFmtId="0" fontId="91" fillId="0" borderId="38" xfId="250" applyFont="1" applyBorder="1" applyAlignment="1">
      <alignment wrapText="1"/>
    </xf>
    <xf numFmtId="0" fontId="74" fillId="0" borderId="27" xfId="250" applyFont="1" applyBorder="1" applyAlignment="1">
      <alignment wrapText="1"/>
    </xf>
    <xf numFmtId="3" fontId="91" fillId="0" borderId="27" xfId="250" applyNumberFormat="1" applyFont="1" applyBorder="1" applyAlignment="1">
      <alignment horizontal="center" wrapText="1"/>
    </xf>
    <xf numFmtId="3" fontId="91" fillId="0" borderId="32" xfId="250" applyNumberFormat="1" applyFont="1" applyBorder="1" applyAlignment="1">
      <alignment horizontal="center" wrapText="1"/>
    </xf>
    <xf numFmtId="3" fontId="74" fillId="0" borderId="41" xfId="250" applyNumberFormat="1" applyFont="1" applyBorder="1"/>
    <xf numFmtId="2" fontId="74" fillId="0" borderId="0" xfId="250" applyNumberFormat="1" applyFont="1" applyAlignment="1">
      <alignment horizontal="center"/>
    </xf>
    <xf numFmtId="3" fontId="80" fillId="0" borderId="41" xfId="250" applyNumberFormat="1" applyFont="1" applyBorder="1" applyAlignment="1">
      <alignment horizontal="center"/>
    </xf>
    <xf numFmtId="171" fontId="74" fillId="0" borderId="0" xfId="250" applyNumberFormat="1" applyFont="1" applyAlignment="1">
      <alignment horizontal="center"/>
    </xf>
    <xf numFmtId="0" fontId="74" fillId="0" borderId="93" xfId="250" applyFont="1" applyBorder="1" applyAlignment="1">
      <alignment wrapText="1"/>
    </xf>
    <xf numFmtId="3" fontId="74" fillId="0" borderId="93" xfId="250" applyNumberFormat="1" applyFont="1" applyBorder="1" applyAlignment="1">
      <alignment horizontal="center"/>
    </xf>
    <xf numFmtId="0" fontId="3" fillId="0" borderId="0" xfId="250" applyAlignment="1">
      <alignment wrapText="1"/>
    </xf>
    <xf numFmtId="0" fontId="82" fillId="0" borderId="87" xfId="250" applyFont="1" applyBorder="1" applyAlignment="1">
      <alignment horizontal="left" vertical="center" wrapText="1"/>
    </xf>
    <xf numFmtId="0" fontId="82" fillId="0" borderId="27" xfId="250" applyFont="1" applyBorder="1" applyAlignment="1">
      <alignment horizontal="left" vertical="center" wrapText="1"/>
    </xf>
    <xf numFmtId="0" fontId="82" fillId="0" borderId="38" xfId="250" applyFont="1" applyBorder="1" applyAlignment="1">
      <alignment horizontal="center" vertical="center" wrapText="1"/>
    </xf>
    <xf numFmtId="0" fontId="18" fillId="0" borderId="33" xfId="250" applyFont="1" applyBorder="1" applyAlignment="1">
      <alignment vertical="center" wrapText="1"/>
    </xf>
    <xf numFmtId="0" fontId="18" fillId="0" borderId="30" xfId="250" applyFont="1" applyBorder="1" applyAlignment="1">
      <alignment vertical="center" wrapText="1"/>
    </xf>
    <xf numFmtId="0" fontId="18" fillId="0" borderId="32" xfId="250" applyFont="1" applyBorder="1" applyAlignment="1">
      <alignment horizontal="center" vertical="center" wrapText="1"/>
    </xf>
    <xf numFmtId="0" fontId="19" fillId="0" borderId="38" xfId="250" quotePrefix="1" applyFont="1" applyBorder="1" applyAlignment="1">
      <alignment horizontal="center"/>
    </xf>
    <xf numFmtId="3" fontId="74" fillId="33" borderId="98" xfId="253" applyNumberFormat="1" applyFont="1" applyFill="1" applyBorder="1" applyProtection="1">
      <protection locked="0"/>
    </xf>
    <xf numFmtId="3" fontId="19" fillId="0" borderId="41" xfId="253" applyNumberFormat="1" applyFont="1" applyBorder="1" applyAlignment="1">
      <alignment horizontal="center"/>
    </xf>
    <xf numFmtId="0" fontId="80" fillId="0" borderId="93" xfId="250" applyFont="1" applyBorder="1"/>
    <xf numFmtId="0" fontId="80" fillId="0" borderId="94" xfId="250" applyFont="1" applyBorder="1" applyAlignment="1">
      <alignment horizontal="center"/>
    </xf>
    <xf numFmtId="3" fontId="80" fillId="0" borderId="93" xfId="250" applyNumberFormat="1" applyFont="1" applyBorder="1" applyAlignment="1">
      <alignment horizontal="center"/>
    </xf>
    <xf numFmtId="3" fontId="80" fillId="0" borderId="89" xfId="250" applyNumberFormat="1" applyFont="1" applyBorder="1" applyAlignment="1">
      <alignment horizontal="center"/>
    </xf>
    <xf numFmtId="3" fontId="80" fillId="0" borderId="95" xfId="253" applyNumberFormat="1" applyFont="1" applyBorder="1" applyAlignment="1">
      <alignment horizontal="center"/>
    </xf>
    <xf numFmtId="0" fontId="82" fillId="0" borderId="29" xfId="250" applyFont="1" applyBorder="1" applyAlignment="1">
      <alignment horizontal="center" vertical="center" wrapText="1"/>
    </xf>
    <xf numFmtId="0" fontId="18" fillId="0" borderId="31" xfId="250" applyFont="1" applyBorder="1" applyAlignment="1">
      <alignment horizontal="center" vertical="center" wrapText="1"/>
    </xf>
    <xf numFmtId="0" fontId="82" fillId="0" borderId="31" xfId="250" applyFont="1" applyBorder="1" applyAlignment="1">
      <alignment horizontal="left" vertical="center" wrapText="1"/>
    </xf>
    <xf numFmtId="0" fontId="74" fillId="0" borderId="0" xfId="250" applyFont="1" applyAlignment="1">
      <alignment horizontal="left" vertical="center" wrapText="1"/>
    </xf>
    <xf numFmtId="0" fontId="74" fillId="0" borderId="38" xfId="250" applyFont="1" applyBorder="1" applyAlignment="1">
      <alignment horizontal="center" vertical="center" wrapText="1"/>
    </xf>
    <xf numFmtId="172" fontId="19" fillId="0" borderId="0" xfId="250" applyNumberFormat="1" applyFont="1" applyAlignment="1">
      <alignment horizontal="center"/>
    </xf>
    <xf numFmtId="38" fontId="74" fillId="0" borderId="41" xfId="253" applyNumberFormat="1" applyFont="1" applyBorder="1" applyAlignment="1">
      <alignment horizontal="center"/>
    </xf>
    <xf numFmtId="171" fontId="19" fillId="0" borderId="0" xfId="250" applyNumberFormat="1" applyFont="1" applyAlignment="1">
      <alignment horizontal="center"/>
    </xf>
    <xf numFmtId="0" fontId="74" fillId="0" borderId="38" xfId="250" applyFont="1" applyBorder="1" applyAlignment="1">
      <alignment horizontal="center" vertical="center"/>
    </xf>
    <xf numFmtId="3" fontId="74" fillId="0" borderId="0" xfId="253" applyNumberFormat="1" applyFont="1" applyAlignment="1">
      <alignment horizontal="center" vertical="center"/>
    </xf>
    <xf numFmtId="0" fontId="80" fillId="0" borderId="89" xfId="250" applyFont="1" applyBorder="1"/>
    <xf numFmtId="3" fontId="80" fillId="0" borderId="89" xfId="250" applyNumberFormat="1" applyFont="1" applyBorder="1" applyAlignment="1">
      <alignment horizontal="center" vertical="center"/>
    </xf>
    <xf numFmtId="0" fontId="80" fillId="0" borderId="89" xfId="250" applyFont="1" applyBorder="1" applyAlignment="1">
      <alignment horizontal="center"/>
    </xf>
    <xf numFmtId="38" fontId="80" fillId="0" borderId="95" xfId="253" applyNumberFormat="1" applyFont="1" applyFill="1" applyBorder="1" applyAlignment="1">
      <alignment horizontal="center"/>
    </xf>
    <xf numFmtId="38" fontId="80" fillId="34" borderId="95" xfId="253" applyNumberFormat="1" applyFont="1" applyFill="1" applyBorder="1" applyAlignment="1">
      <alignment horizontal="center"/>
    </xf>
    <xf numFmtId="0" fontId="74" fillId="0" borderId="0" xfId="250" quotePrefix="1" applyFont="1" applyAlignment="1">
      <alignment horizontal="left" vertical="top"/>
    </xf>
    <xf numFmtId="0" fontId="74" fillId="0" borderId="0" xfId="250" quotePrefix="1" applyFont="1"/>
    <xf numFmtId="0" fontId="71" fillId="0" borderId="0" xfId="250" applyFont="1" applyAlignment="1">
      <alignment horizontal="right"/>
    </xf>
    <xf numFmtId="0" fontId="71" fillId="0" borderId="0" xfId="250" applyFont="1" applyAlignment="1">
      <alignment horizontal="left"/>
    </xf>
    <xf numFmtId="0" fontId="24" fillId="0" borderId="0" xfId="66" applyFont="1"/>
    <xf numFmtId="3" fontId="24" fillId="0" borderId="0" xfId="66" applyNumberFormat="1" applyFont="1"/>
    <xf numFmtId="0" fontId="23" fillId="0" borderId="33" xfId="66" applyFont="1" applyBorder="1"/>
    <xf numFmtId="3" fontId="23" fillId="0" borderId="42" xfId="66" applyNumberFormat="1" applyFont="1" applyBorder="1" applyAlignment="1">
      <alignment horizontal="center"/>
    </xf>
    <xf numFmtId="0" fontId="19" fillId="0" borderId="0" xfId="199" applyFont="1" applyAlignment="1">
      <alignment horizontal="right"/>
    </xf>
    <xf numFmtId="0" fontId="19" fillId="0" borderId="0" xfId="198" quotePrefix="1" applyFont="1" applyAlignment="1">
      <alignment horizontal="right"/>
    </xf>
    <xf numFmtId="0" fontId="19" fillId="0" borderId="0" xfId="198" applyFont="1"/>
    <xf numFmtId="0" fontId="24" fillId="0" borderId="0" xfId="198" applyFont="1"/>
    <xf numFmtId="0" fontId="24" fillId="0" borderId="0" xfId="198" applyFont="1" applyAlignment="1">
      <alignment vertical="top"/>
    </xf>
    <xf numFmtId="0" fontId="19" fillId="0" borderId="0" xfId="198" applyFont="1" applyAlignment="1">
      <alignment horizontal="center"/>
    </xf>
    <xf numFmtId="0" fontId="69" fillId="0" borderId="0" xfId="250" applyFont="1"/>
    <xf numFmtId="3" fontId="23" fillId="0" borderId="39" xfId="66" applyNumberFormat="1" applyFont="1" applyBorder="1" applyAlignment="1">
      <alignment horizontal="center" wrapText="1"/>
    </xf>
    <xf numFmtId="0" fontId="71" fillId="0" borderId="14" xfId="250" applyFont="1" applyBorder="1" applyAlignment="1">
      <alignment horizontal="center" vertical="top" wrapText="1"/>
    </xf>
    <xf numFmtId="49" fontId="23" fillId="0" borderId="0" xfId="37" applyNumberFormat="1" applyFont="1" applyAlignment="1">
      <alignment horizontal="center"/>
    </xf>
    <xf numFmtId="0" fontId="71" fillId="0" borderId="0" xfId="250" applyFont="1" applyAlignment="1">
      <alignment horizontal="center" vertical="top" wrapText="1"/>
    </xf>
    <xf numFmtId="0" fontId="72" fillId="0" borderId="45" xfId="250" applyFont="1" applyBorder="1" applyAlignment="1">
      <alignment vertical="top" wrapText="1"/>
    </xf>
    <xf numFmtId="0" fontId="73" fillId="0" borderId="35" xfId="250" applyFont="1" applyBorder="1" applyAlignment="1">
      <alignment vertical="top" wrapText="1"/>
    </xf>
    <xf numFmtId="166" fontId="23" fillId="0" borderId="0" xfId="0" applyFont="1"/>
    <xf numFmtId="166" fontId="74" fillId="0" borderId="23" xfId="0" applyFont="1" applyBorder="1"/>
    <xf numFmtId="0" fontId="61" fillId="0" borderId="14" xfId="250" applyFont="1" applyBorder="1" applyAlignment="1">
      <alignment vertical="top"/>
    </xf>
    <xf numFmtId="0" fontId="73" fillId="0" borderId="48" xfId="250" applyFont="1" applyBorder="1" applyAlignment="1">
      <alignment vertical="top" wrapText="1"/>
    </xf>
    <xf numFmtId="0" fontId="73" fillId="0" borderId="45" xfId="250" applyFont="1" applyBorder="1" applyAlignment="1">
      <alignment vertical="top" wrapText="1"/>
    </xf>
    <xf numFmtId="3" fontId="23" fillId="0" borderId="32" xfId="66" applyNumberFormat="1" applyFont="1" applyBorder="1" applyAlignment="1">
      <alignment horizontal="center"/>
    </xf>
    <xf numFmtId="3" fontId="73" fillId="27" borderId="52" xfId="250" applyNumberFormat="1" applyFont="1" applyFill="1" applyBorder="1" applyAlignment="1">
      <alignment vertical="top"/>
    </xf>
    <xf numFmtId="3" fontId="73" fillId="27" borderId="53" xfId="250" applyNumberFormat="1" applyFont="1" applyFill="1" applyBorder="1" applyAlignment="1">
      <alignment vertical="top"/>
    </xf>
    <xf numFmtId="0" fontId="23" fillId="0" borderId="32" xfId="66" applyFont="1" applyBorder="1"/>
    <xf numFmtId="0" fontId="72" fillId="0" borderId="99" xfId="250" applyFont="1" applyBorder="1" applyAlignment="1">
      <alignment vertical="top"/>
    </xf>
    <xf numFmtId="0" fontId="72" fillId="0" borderId="52" xfId="250" applyFont="1" applyBorder="1" applyAlignment="1">
      <alignment vertical="top"/>
    </xf>
    <xf numFmtId="0" fontId="73" fillId="0" borderId="99" xfId="250" applyFont="1" applyBorder="1" applyAlignment="1">
      <alignment vertical="top"/>
    </xf>
    <xf numFmtId="0" fontId="73" fillId="0" borderId="52" xfId="250" applyFont="1" applyBorder="1" applyAlignment="1">
      <alignment vertical="top" wrapText="1"/>
    </xf>
    <xf numFmtId="0" fontId="73" fillId="0" borderId="100" xfId="250" applyFont="1" applyBorder="1" applyAlignment="1">
      <alignment vertical="top"/>
    </xf>
    <xf numFmtId="0" fontId="73" fillId="0" borderId="53" xfId="250" applyFont="1" applyBorder="1" applyAlignment="1">
      <alignment vertical="top"/>
    </xf>
    <xf numFmtId="0" fontId="61" fillId="0" borderId="42" xfId="257" applyFont="1" applyBorder="1" applyAlignment="1">
      <alignment horizontal="center" vertical="top" wrapText="1"/>
    </xf>
    <xf numFmtId="0" fontId="23" fillId="0" borderId="38" xfId="198" applyFont="1" applyBorder="1" applyAlignment="1">
      <alignment horizontal="center" vertical="top" wrapText="1"/>
    </xf>
    <xf numFmtId="0" fontId="23" fillId="0" borderId="38" xfId="127" applyFont="1" applyBorder="1" applyAlignment="1">
      <alignment horizontal="center" vertical="top" wrapText="1"/>
    </xf>
    <xf numFmtId="0" fontId="61" fillId="0" borderId="38" xfId="257" applyFont="1" applyBorder="1" applyAlignment="1">
      <alignment horizontal="center" vertical="top" wrapText="1"/>
    </xf>
    <xf numFmtId="0" fontId="88" fillId="0" borderId="99" xfId="0" applyNumberFormat="1" applyFont="1" applyBorder="1" applyAlignment="1">
      <alignment vertical="top"/>
    </xf>
    <xf numFmtId="0" fontId="23" fillId="0" borderId="33" xfId="250" applyFont="1" applyBorder="1" applyAlignment="1">
      <alignment horizontal="left" vertical="top"/>
    </xf>
    <xf numFmtId="49" fontId="24" fillId="0" borderId="30" xfId="241" applyNumberFormat="1" applyFont="1" applyBorder="1"/>
    <xf numFmtId="0" fontId="71" fillId="0" borderId="0" xfId="250" applyFont="1" applyAlignment="1">
      <alignment vertical="top" wrapText="1"/>
    </xf>
    <xf numFmtId="49" fontId="24" fillId="0" borderId="27" xfId="37" applyNumberFormat="1" applyFont="1" applyBorder="1"/>
    <xf numFmtId="49" fontId="23" fillId="0" borderId="27" xfId="37" applyNumberFormat="1" applyFont="1" applyBorder="1"/>
    <xf numFmtId="49" fontId="24" fillId="0" borderId="87" xfId="37" applyNumberFormat="1" applyFont="1" applyBorder="1"/>
    <xf numFmtId="49" fontId="24" fillId="0" borderId="35" xfId="37" quotePrefix="1" applyNumberFormat="1" applyFont="1" applyBorder="1" applyAlignment="1">
      <alignment horizontal="center" vertical="center" wrapText="1"/>
    </xf>
    <xf numFmtId="49" fontId="24" fillId="0" borderId="87" xfId="37" quotePrefix="1" applyNumberFormat="1" applyFont="1" applyBorder="1" applyAlignment="1">
      <alignment horizontal="center" vertical="center" wrapText="1"/>
    </xf>
    <xf numFmtId="49" fontId="24" fillId="0" borderId="36" xfId="37" quotePrefix="1" applyNumberFormat="1" applyFont="1" applyBorder="1" applyAlignment="1">
      <alignment horizontal="center" vertical="center" wrapText="1"/>
    </xf>
    <xf numFmtId="49" fontId="24" fillId="0" borderId="63" xfId="37" applyNumberFormat="1" applyFont="1" applyBorder="1"/>
    <xf numFmtId="0" fontId="23" fillId="0" borderId="27" xfId="250" applyFont="1" applyBorder="1" applyAlignment="1">
      <alignment horizontal="left" vertical="top"/>
    </xf>
    <xf numFmtId="0" fontId="72" fillId="0" borderId="48" xfId="250" applyFont="1" applyBorder="1" applyAlignment="1">
      <alignment vertical="top"/>
    </xf>
    <xf numFmtId="49" fontId="23" fillId="0" borderId="14" xfId="37" applyNumberFormat="1" applyFont="1" applyBorder="1" applyAlignment="1">
      <alignment horizontal="center" vertical="center"/>
    </xf>
    <xf numFmtId="49" fontId="23" fillId="0" borderId="14" xfId="37" applyNumberFormat="1" applyFont="1" applyBorder="1" applyAlignment="1">
      <alignment horizontal="center" vertical="center" wrapText="1"/>
    </xf>
    <xf numFmtId="49" fontId="24" fillId="0" borderId="14" xfId="37" quotePrefix="1" applyNumberFormat="1" applyFont="1" applyBorder="1" applyAlignment="1">
      <alignment horizontal="center" vertical="center" wrapText="1"/>
    </xf>
    <xf numFmtId="0" fontId="72" fillId="0" borderId="47" xfId="250" applyFont="1" applyBorder="1" applyAlignment="1">
      <alignment vertical="top"/>
    </xf>
    <xf numFmtId="0" fontId="24" fillId="0" borderId="30" xfId="247" applyFont="1" applyBorder="1" applyAlignment="1">
      <alignment horizontal="left"/>
    </xf>
    <xf numFmtId="0" fontId="24" fillId="0" borderId="30" xfId="249" applyFont="1" applyBorder="1" applyAlignment="1">
      <alignment horizontal="left"/>
    </xf>
    <xf numFmtId="0" fontId="72" fillId="0" borderId="53" xfId="250" applyFont="1" applyBorder="1" applyAlignment="1">
      <alignment vertical="top"/>
    </xf>
    <xf numFmtId="0" fontId="24" fillId="0" borderId="30" xfId="198" applyFont="1" applyBorder="1"/>
    <xf numFmtId="0" fontId="24" fillId="0" borderId="41" xfId="198" applyFont="1" applyBorder="1"/>
    <xf numFmtId="0" fontId="24" fillId="0" borderId="33" xfId="257" applyFont="1" applyBorder="1" applyAlignment="1">
      <alignment horizontal="center"/>
    </xf>
    <xf numFmtId="0" fontId="24" fillId="0" borderId="101" xfId="198" applyFont="1" applyBorder="1"/>
    <xf numFmtId="166" fontId="99" fillId="0" borderId="0" xfId="0" applyFont="1"/>
    <xf numFmtId="0" fontId="72" fillId="0" borderId="52" xfId="250" applyFont="1" applyBorder="1" applyAlignment="1">
      <alignment vertical="top" wrapText="1"/>
    </xf>
    <xf numFmtId="0" fontId="72" fillId="0" borderId="96" xfId="250" applyFont="1" applyBorder="1" applyAlignment="1">
      <alignment vertical="top"/>
    </xf>
    <xf numFmtId="0" fontId="72" fillId="0" borderId="102" xfId="250" applyFont="1" applyBorder="1" applyAlignment="1">
      <alignment vertical="top" wrapText="1"/>
    </xf>
    <xf numFmtId="0" fontId="60" fillId="0" borderId="87" xfId="257" applyFont="1" applyBorder="1" applyAlignment="1">
      <alignment horizontal="center" vertical="top"/>
    </xf>
    <xf numFmtId="0" fontId="61" fillId="0" borderId="40" xfId="257" applyFont="1" applyBorder="1" applyAlignment="1">
      <alignment horizontal="center" vertical="top"/>
    </xf>
    <xf numFmtId="166" fontId="18" fillId="0" borderId="0" xfId="0" applyFont="1" applyAlignment="1">
      <alignment horizontal="center"/>
    </xf>
    <xf numFmtId="166" fontId="100" fillId="0" borderId="17" xfId="254" applyNumberFormat="1" applyFont="1" applyFill="1" applyBorder="1" applyAlignment="1" applyProtection="1">
      <alignment horizontal="left"/>
    </xf>
    <xf numFmtId="166" fontId="100" fillId="0" borderId="0" xfId="254" applyNumberFormat="1" applyFont="1" applyFill="1" applyBorder="1" applyAlignment="1" applyProtection="1">
      <alignment horizontal="left"/>
    </xf>
    <xf numFmtId="166" fontId="21" fillId="0" borderId="27" xfId="38" applyFont="1" applyBorder="1"/>
    <xf numFmtId="166" fontId="21" fillId="0" borderId="27" xfId="38" applyFont="1" applyBorder="1" applyAlignment="1">
      <alignment horizontal="left"/>
    </xf>
    <xf numFmtId="166" fontId="21" fillId="0" borderId="16" xfId="38" applyFont="1" applyBorder="1" applyAlignment="1">
      <alignment horizontal="left"/>
    </xf>
    <xf numFmtId="166" fontId="58" fillId="0" borderId="38" xfId="0" applyFont="1" applyBorder="1"/>
    <xf numFmtId="0" fontId="23" fillId="0" borderId="42" xfId="66" applyFont="1" applyBorder="1"/>
    <xf numFmtId="0" fontId="73" fillId="0" borderId="52" xfId="250" applyFont="1" applyBorder="1" applyAlignment="1">
      <alignment vertical="top"/>
    </xf>
    <xf numFmtId="0" fontId="73" fillId="0" borderId="103" xfId="250" applyFont="1" applyBorder="1" applyAlignment="1">
      <alignment vertical="top" wrapText="1"/>
    </xf>
    <xf numFmtId="0" fontId="73" fillId="0" borderId="102" xfId="250" applyFont="1" applyBorder="1" applyAlignment="1">
      <alignment vertical="top"/>
    </xf>
    <xf numFmtId="0" fontId="73" fillId="0" borderId="41" xfId="250" applyFont="1" applyBorder="1" applyAlignment="1">
      <alignment vertical="top"/>
    </xf>
    <xf numFmtId="0" fontId="72" fillId="0" borderId="41" xfId="250" applyFont="1" applyBorder="1" applyAlignment="1">
      <alignment vertical="top"/>
    </xf>
    <xf numFmtId="0" fontId="73" fillId="0" borderId="41" xfId="250" applyFont="1" applyBorder="1" applyAlignment="1">
      <alignment vertical="top" wrapText="1"/>
    </xf>
    <xf numFmtId="166" fontId="21" fillId="0" borderId="32" xfId="0" applyFont="1" applyBorder="1"/>
    <xf numFmtId="3" fontId="24" fillId="37" borderId="45" xfId="198" applyNumberFormat="1" applyFont="1" applyFill="1" applyBorder="1"/>
    <xf numFmtId="3" fontId="24" fillId="37" borderId="48" xfId="198" applyNumberFormat="1" applyFont="1" applyFill="1" applyBorder="1"/>
    <xf numFmtId="0" fontId="24" fillId="0" borderId="42" xfId="198" applyFont="1" applyBorder="1"/>
    <xf numFmtId="3" fontId="24" fillId="37" borderId="46" xfId="198" applyNumberFormat="1" applyFont="1" applyFill="1" applyBorder="1"/>
    <xf numFmtId="0" fontId="24" fillId="0" borderId="38" xfId="198" applyFont="1" applyBorder="1"/>
    <xf numFmtId="3" fontId="24" fillId="37" borderId="49" xfId="198" applyNumberFormat="1" applyFont="1" applyFill="1" applyBorder="1"/>
    <xf numFmtId="0" fontId="60" fillId="0" borderId="104" xfId="257" applyFont="1" applyBorder="1" applyAlignment="1">
      <alignment wrapText="1"/>
    </xf>
    <xf numFmtId="3" fontId="24" fillId="37" borderId="99" xfId="198" applyNumberFormat="1" applyFont="1" applyFill="1" applyBorder="1"/>
    <xf numFmtId="0" fontId="60" fillId="0" borderId="27" xfId="257" applyFont="1" applyBorder="1" applyAlignment="1">
      <alignment wrapText="1"/>
    </xf>
    <xf numFmtId="3" fontId="24" fillId="37" borderId="100" xfId="198" applyNumberFormat="1" applyFont="1" applyFill="1" applyBorder="1"/>
    <xf numFmtId="43" fontId="61" fillId="0" borderId="0" xfId="251" applyFont="1" applyAlignment="1">
      <alignment wrapText="1"/>
    </xf>
    <xf numFmtId="0" fontId="72" fillId="0" borderId="49" xfId="250" applyFont="1" applyBorder="1" applyAlignment="1">
      <alignment vertical="top" wrapText="1"/>
    </xf>
    <xf numFmtId="170" fontId="76" fillId="28" borderId="79" xfId="251" applyNumberFormat="1" applyFont="1" applyFill="1" applyBorder="1" applyAlignment="1" applyProtection="1">
      <alignment vertical="top" wrapText="1"/>
      <protection locked="0"/>
    </xf>
    <xf numFmtId="170" fontId="76" fillId="28" borderId="105" xfId="251" applyNumberFormat="1" applyFont="1" applyFill="1" applyBorder="1" applyAlignment="1" applyProtection="1">
      <alignment vertical="top" wrapText="1"/>
      <protection locked="0"/>
    </xf>
    <xf numFmtId="170" fontId="76" fillId="28" borderId="48" xfId="251" applyNumberFormat="1" applyFont="1" applyFill="1" applyBorder="1" applyAlignment="1" applyProtection="1">
      <alignment vertical="top" wrapText="1"/>
      <protection locked="0"/>
    </xf>
    <xf numFmtId="170" fontId="76" fillId="28" borderId="86" xfId="251" applyNumberFormat="1" applyFont="1" applyFill="1" applyBorder="1" applyAlignment="1" applyProtection="1">
      <alignment vertical="top" wrapText="1"/>
      <protection locked="0"/>
    </xf>
    <xf numFmtId="170" fontId="76" fillId="27" borderId="88" xfId="251" applyNumberFormat="1" applyFont="1" applyFill="1" applyBorder="1" applyAlignment="1" applyProtection="1">
      <alignment vertical="top" wrapText="1"/>
    </xf>
    <xf numFmtId="170" fontId="73" fillId="27" borderId="51" xfId="251" applyNumberFormat="1" applyFont="1" applyFill="1" applyBorder="1" applyAlignment="1">
      <alignment vertical="top" wrapText="1"/>
    </xf>
    <xf numFmtId="170" fontId="73" fillId="27" borderId="49" xfId="251" applyNumberFormat="1" applyFont="1" applyFill="1" applyBorder="1" applyAlignment="1">
      <alignment vertical="top" wrapText="1"/>
    </xf>
    <xf numFmtId="170" fontId="73" fillId="27" borderId="53" xfId="251" applyNumberFormat="1" applyFont="1" applyFill="1" applyBorder="1" applyAlignment="1">
      <alignment vertical="top" wrapText="1"/>
    </xf>
    <xf numFmtId="0" fontId="72" fillId="0" borderId="49" xfId="250" applyFont="1" applyBorder="1" applyAlignment="1" applyProtection="1">
      <alignment horizontal="left" vertical="top" wrapText="1"/>
      <protection locked="0"/>
    </xf>
    <xf numFmtId="43" fontId="74" fillId="27" borderId="65" xfId="251" quotePrefix="1" applyFont="1" applyFill="1" applyBorder="1" applyAlignment="1" applyProtection="1">
      <alignment wrapText="1"/>
    </xf>
    <xf numFmtId="0" fontId="72" fillId="0" borderId="61" xfId="250" applyFont="1" applyBorder="1" applyAlignment="1" applyProtection="1">
      <alignment horizontal="left" vertical="top" wrapText="1"/>
      <protection locked="0"/>
    </xf>
    <xf numFmtId="0" fontId="102" fillId="0" borderId="0" xfId="250" applyFont="1"/>
    <xf numFmtId="0" fontId="71" fillId="0" borderId="106" xfId="250" applyFont="1" applyBorder="1" applyAlignment="1">
      <alignment vertical="top"/>
    </xf>
    <xf numFmtId="0" fontId="19" fillId="0" borderId="0" xfId="0" applyNumberFormat="1" applyFont="1"/>
    <xf numFmtId="0" fontId="19" fillId="0" borderId="33" xfId="0" applyNumberFormat="1" applyFont="1" applyBorder="1"/>
    <xf numFmtId="0" fontId="19" fillId="0" borderId="30" xfId="0" applyNumberFormat="1" applyFont="1" applyBorder="1"/>
    <xf numFmtId="170" fontId="72" fillId="28" borderId="51" xfId="251" applyNumberFormat="1" applyFont="1" applyFill="1" applyBorder="1" applyAlignment="1" applyProtection="1">
      <alignment vertical="top"/>
      <protection locked="0"/>
    </xf>
    <xf numFmtId="0" fontId="19" fillId="0" borderId="27" xfId="0" applyNumberFormat="1" applyFont="1" applyBorder="1"/>
    <xf numFmtId="0" fontId="18" fillId="0" borderId="87" xfId="0" applyNumberFormat="1" applyFont="1" applyBorder="1"/>
    <xf numFmtId="0" fontId="18" fillId="0" borderId="63" xfId="0" applyNumberFormat="1" applyFont="1" applyBorder="1"/>
    <xf numFmtId="0" fontId="72" fillId="0" borderId="50" xfId="250" applyFont="1" applyBorder="1" applyAlignment="1">
      <alignment vertical="top"/>
    </xf>
    <xf numFmtId="0" fontId="73" fillId="0" borderId="40" xfId="250" applyFont="1" applyBorder="1" applyAlignment="1">
      <alignment vertical="top"/>
    </xf>
    <xf numFmtId="0" fontId="73" fillId="0" borderId="29" xfId="250" applyFont="1" applyBorder="1" applyAlignment="1">
      <alignment vertical="top" wrapText="1"/>
    </xf>
    <xf numFmtId="166" fontId="19" fillId="0" borderId="0" xfId="0" applyFont="1"/>
    <xf numFmtId="166" fontId="18" fillId="0" borderId="0" xfId="0" applyFont="1"/>
    <xf numFmtId="166" fontId="23" fillId="0" borderId="14" xfId="0" quotePrefix="1" applyFont="1" applyBorder="1" applyAlignment="1">
      <alignment horizontal="center" vertical="top" wrapText="1"/>
    </xf>
    <xf numFmtId="0" fontId="71" fillId="0" borderId="107" xfId="250" applyFont="1" applyBorder="1" applyAlignment="1">
      <alignment vertical="top"/>
    </xf>
    <xf numFmtId="0" fontId="23" fillId="0" borderId="30" xfId="66" applyFont="1" applyBorder="1"/>
    <xf numFmtId="166" fontId="23" fillId="0" borderId="33" xfId="0" applyFont="1" applyBorder="1"/>
    <xf numFmtId="0" fontId="103" fillId="0" borderId="66" xfId="250" applyFont="1" applyBorder="1"/>
    <xf numFmtId="43" fontId="103" fillId="0" borderId="0" xfId="251" applyFont="1"/>
    <xf numFmtId="0" fontId="103" fillId="0" borderId="0" xfId="250" applyFont="1"/>
    <xf numFmtId="0" fontId="60" fillId="29" borderId="0" xfId="250" applyFont="1" applyFill="1"/>
    <xf numFmtId="166" fontId="20" fillId="0" borderId="0" xfId="0" applyFont="1"/>
    <xf numFmtId="0" fontId="104" fillId="0" borderId="0" xfId="250" applyFont="1"/>
    <xf numFmtId="0" fontId="61" fillId="0" borderId="0" xfId="250" applyFont="1" applyAlignment="1">
      <alignment horizontal="left"/>
    </xf>
    <xf numFmtId="16" fontId="105" fillId="0" borderId="0" xfId="250" applyNumberFormat="1" applyFont="1"/>
    <xf numFmtId="0" fontId="23" fillId="0" borderId="0" xfId="250" applyFont="1" applyAlignment="1">
      <alignment horizontal="center" vertical="top" wrapText="1"/>
    </xf>
    <xf numFmtId="0" fontId="61" fillId="30" borderId="0" xfId="250" applyFont="1" applyFill="1"/>
    <xf numFmtId="0" fontId="60" fillId="30" borderId="0" xfId="250" applyFont="1" applyFill="1"/>
    <xf numFmtId="0" fontId="61" fillId="0" borderId="0" xfId="250" applyFont="1"/>
    <xf numFmtId="10" fontId="60" fillId="0" borderId="0" xfId="252" applyNumberFormat="1" applyFont="1" applyAlignment="1"/>
    <xf numFmtId="0" fontId="60" fillId="0" borderId="0" xfId="250" applyFont="1" applyAlignment="1">
      <alignment wrapText="1"/>
    </xf>
    <xf numFmtId="0" fontId="23" fillId="0" borderId="29" xfId="250" applyFont="1" applyBorder="1" applyAlignment="1">
      <alignment horizontal="center" vertical="center"/>
    </xf>
    <xf numFmtId="166" fontId="24" fillId="0" borderId="0" xfId="0" applyFont="1"/>
    <xf numFmtId="3" fontId="23" fillId="30" borderId="52" xfId="250" applyNumberFormat="1" applyFont="1" applyFill="1" applyBorder="1" applyAlignment="1">
      <alignment vertical="top" wrapText="1"/>
    </xf>
    <xf numFmtId="0" fontId="60" fillId="35" borderId="0" xfId="250" applyFont="1" applyFill="1"/>
    <xf numFmtId="0" fontId="60" fillId="0" borderId="0" xfId="250" applyFont="1" applyAlignment="1">
      <alignment vertical="center"/>
    </xf>
    <xf numFmtId="0" fontId="103" fillId="0" borderId="0" xfId="250" applyFont="1" applyAlignment="1">
      <alignment vertical="center"/>
    </xf>
    <xf numFmtId="0" fontId="60" fillId="35" borderId="0" xfId="250" applyFont="1" applyFill="1" applyAlignment="1">
      <alignment vertical="center"/>
    </xf>
    <xf numFmtId="0" fontId="107" fillId="26" borderId="0" xfId="250" applyFont="1" applyFill="1"/>
    <xf numFmtId="0" fontId="60" fillId="26" borderId="0" xfId="250" applyFont="1" applyFill="1"/>
    <xf numFmtId="0" fontId="107" fillId="0" borderId="0" xfId="250" applyFont="1"/>
    <xf numFmtId="0" fontId="59" fillId="0" borderId="0" xfId="250" applyFont="1"/>
    <xf numFmtId="169" fontId="61" fillId="27" borderId="0" xfId="250" applyNumberFormat="1" applyFont="1" applyFill="1" applyAlignment="1" applyProtection="1">
      <alignment horizontal="right"/>
      <protection locked="0"/>
    </xf>
    <xf numFmtId="0" fontId="61" fillId="27" borderId="0" xfId="250" applyFont="1" applyFill="1" applyProtection="1">
      <protection locked="0"/>
    </xf>
    <xf numFmtId="49" fontId="60" fillId="0" borderId="0" xfId="250" applyNumberFormat="1" applyFont="1"/>
    <xf numFmtId="0" fontId="23" fillId="0" borderId="13" xfId="0" applyNumberFormat="1" applyFont="1" applyBorder="1" applyAlignment="1">
      <alignment horizontal="center" vertical="top" wrapText="1"/>
    </xf>
    <xf numFmtId="166" fontId="109" fillId="0" borderId="0" xfId="0" applyFont="1" applyAlignment="1">
      <alignment vertical="center"/>
    </xf>
    <xf numFmtId="166" fontId="61" fillId="0" borderId="0" xfId="0" applyFont="1"/>
    <xf numFmtId="166" fontId="23" fillId="0" borderId="0" xfId="0" applyFont="1" applyAlignment="1">
      <alignment horizontal="right"/>
    </xf>
    <xf numFmtId="166" fontId="23" fillId="0" borderId="0" xfId="0" applyFont="1" applyAlignment="1">
      <alignment horizontal="left"/>
    </xf>
    <xf numFmtId="10" fontId="24" fillId="27" borderId="46" xfId="252" applyNumberFormat="1" applyFont="1" applyFill="1" applyBorder="1" applyAlignment="1" applyProtection="1">
      <alignment horizontal="center"/>
      <protection locked="0"/>
    </xf>
    <xf numFmtId="3" fontId="23" fillId="30" borderId="52" xfId="250" applyNumberFormat="1" applyFont="1" applyFill="1" applyBorder="1" applyAlignment="1">
      <alignment horizontal="center" vertical="top" wrapText="1"/>
    </xf>
    <xf numFmtId="0" fontId="24" fillId="27" borderId="46" xfId="252" applyNumberFormat="1" applyFont="1" applyFill="1" applyBorder="1" applyAlignment="1" applyProtection="1">
      <alignment horizontal="center"/>
      <protection locked="0"/>
    </xf>
    <xf numFmtId="166" fontId="24" fillId="0" borderId="0" xfId="0" applyFont="1" applyAlignment="1">
      <alignment horizontal="left"/>
    </xf>
    <xf numFmtId="0" fontId="65" fillId="0" borderId="0" xfId="250" applyFont="1"/>
    <xf numFmtId="0" fontId="73" fillId="0" borderId="29" xfId="250" applyFont="1" applyBorder="1" applyAlignment="1">
      <alignment vertical="top"/>
    </xf>
    <xf numFmtId="166" fontId="18" fillId="0" borderId="31" xfId="0" applyFont="1" applyBorder="1"/>
    <xf numFmtId="3" fontId="73" fillId="27" borderId="36" xfId="250" applyNumberFormat="1" applyFont="1" applyFill="1" applyBorder="1" applyAlignment="1">
      <alignment vertical="top"/>
    </xf>
    <xf numFmtId="170" fontId="73" fillId="27" borderId="108" xfId="251" applyNumberFormat="1" applyFont="1" applyFill="1" applyBorder="1" applyAlignment="1">
      <alignment vertical="top" wrapText="1"/>
    </xf>
    <xf numFmtId="0" fontId="72" fillId="0" borderId="29" xfId="250" applyFont="1" applyBorder="1" applyAlignment="1">
      <alignment vertical="top"/>
    </xf>
    <xf numFmtId="0" fontId="72" fillId="0" borderId="31" xfId="250" applyFont="1" applyBorder="1" applyAlignment="1">
      <alignment vertical="top"/>
    </xf>
    <xf numFmtId="0" fontId="23" fillId="0" borderId="32" xfId="0" applyNumberFormat="1" applyFont="1" applyBorder="1" applyAlignment="1">
      <alignment horizontal="center" vertical="top" wrapText="1"/>
    </xf>
    <xf numFmtId="0" fontId="23" fillId="0" borderId="10" xfId="0" applyNumberFormat="1" applyFont="1" applyBorder="1" applyAlignment="1">
      <alignment horizontal="center" vertical="top" wrapText="1"/>
    </xf>
    <xf numFmtId="0" fontId="23" fillId="0" borderId="42" xfId="0" applyNumberFormat="1" applyFont="1" applyBorder="1" applyAlignment="1">
      <alignment horizontal="center" vertical="top" wrapText="1"/>
    </xf>
    <xf numFmtId="0" fontId="73" fillId="0" borderId="63" xfId="250" applyFont="1" applyBorder="1" applyAlignment="1">
      <alignment vertical="top"/>
    </xf>
    <xf numFmtId="0" fontId="71" fillId="0" borderId="109" xfId="250" applyFont="1" applyBorder="1" applyAlignment="1">
      <alignment vertical="top"/>
    </xf>
    <xf numFmtId="3" fontId="73" fillId="31" borderId="49" xfId="250" applyNumberFormat="1" applyFont="1" applyFill="1" applyBorder="1" applyAlignment="1">
      <alignment vertical="top"/>
    </xf>
    <xf numFmtId="10" fontId="24" fillId="27" borderId="52" xfId="252" applyNumberFormat="1" applyFont="1" applyFill="1" applyBorder="1" applyAlignment="1" applyProtection="1">
      <alignment horizontal="center"/>
      <protection locked="0"/>
    </xf>
    <xf numFmtId="170" fontId="72" fillId="28" borderId="52" xfId="251" applyNumberFormat="1" applyFont="1" applyFill="1" applyBorder="1" applyAlignment="1" applyProtection="1">
      <alignment vertical="top"/>
      <protection locked="0"/>
    </xf>
    <xf numFmtId="166" fontId="20" fillId="0" borderId="0" xfId="38"/>
    <xf numFmtId="166" fontId="20" fillId="0" borderId="0" xfId="38" applyAlignment="1">
      <alignment horizontal="left"/>
    </xf>
    <xf numFmtId="166" fontId="20" fillId="0" borderId="15" xfId="38" applyBorder="1"/>
    <xf numFmtId="166" fontId="20" fillId="0" borderId="27" xfId="38" applyBorder="1"/>
    <xf numFmtId="166" fontId="20" fillId="0" borderId="0" xfId="38" applyAlignment="1">
      <alignment horizontal="left" wrapText="1"/>
    </xf>
    <xf numFmtId="166" fontId="20" fillId="0" borderId="24" xfId="38" applyBorder="1"/>
    <xf numFmtId="166" fontId="0" fillId="0" borderId="26" xfId="0" quotePrefix="1" applyBorder="1" applyAlignment="1">
      <alignment horizontal="center"/>
    </xf>
    <xf numFmtId="170" fontId="73" fillId="28" borderId="46" xfId="251" applyNumberFormat="1" applyFont="1" applyFill="1" applyBorder="1" applyAlignment="1" applyProtection="1">
      <alignment vertical="top"/>
      <protection locked="0"/>
    </xf>
    <xf numFmtId="49" fontId="0" fillId="0" borderId="0" xfId="0" applyNumberFormat="1" applyAlignment="1">
      <alignment horizontal="center"/>
    </xf>
    <xf numFmtId="49" fontId="0" fillId="0" borderId="47" xfId="0" applyNumberFormat="1" applyBorder="1" applyAlignment="1">
      <alignment horizontal="center"/>
    </xf>
    <xf numFmtId="166" fontId="0" fillId="0" borderId="30" xfId="0" applyBorder="1"/>
    <xf numFmtId="166" fontId="0" fillId="0" borderId="0" xfId="0" applyAlignment="1">
      <alignment horizontal="left" indent="2"/>
    </xf>
    <xf numFmtId="166" fontId="0" fillId="0" borderId="0" xfId="0" quotePrefix="1" applyAlignment="1">
      <alignment horizontal="center"/>
    </xf>
    <xf numFmtId="170" fontId="72" fillId="28" borderId="36" xfId="251" applyNumberFormat="1" applyFont="1" applyFill="1" applyBorder="1" applyAlignment="1" applyProtection="1">
      <alignment vertical="top"/>
      <protection locked="0"/>
    </xf>
    <xf numFmtId="49" fontId="0" fillId="0" borderId="0" xfId="67" applyNumberFormat="1" applyFont="1"/>
    <xf numFmtId="166" fontId="0" fillId="0" borderId="33" xfId="0" applyBorder="1"/>
    <xf numFmtId="166" fontId="0" fillId="0" borderId="32" xfId="0" applyBorder="1"/>
    <xf numFmtId="166" fontId="0" fillId="0" borderId="27" xfId="0" applyBorder="1"/>
    <xf numFmtId="166" fontId="0" fillId="0" borderId="41" xfId="0" applyBorder="1"/>
    <xf numFmtId="166" fontId="0" fillId="0" borderId="87" xfId="0" applyBorder="1"/>
    <xf numFmtId="166" fontId="0" fillId="0" borderId="63" xfId="0" applyBorder="1"/>
    <xf numFmtId="166" fontId="0" fillId="0" borderId="40" xfId="0" applyBorder="1"/>
    <xf numFmtId="0" fontId="0" fillId="0" borderId="18" xfId="0" applyNumberFormat="1" applyBorder="1" applyAlignment="1">
      <alignment horizontal="centerContinuous"/>
    </xf>
    <xf numFmtId="0" fontId="0" fillId="0" borderId="0" xfId="0" applyNumberFormat="1"/>
    <xf numFmtId="0" fontId="0" fillId="0" borderId="96" xfId="0" applyNumberFormat="1" applyBorder="1"/>
    <xf numFmtId="0" fontId="0" fillId="0" borderId="0" xfId="0" applyNumberFormat="1" applyAlignment="1">
      <alignment horizontal="center"/>
    </xf>
    <xf numFmtId="0" fontId="19" fillId="0" borderId="0" xfId="0" quotePrefix="1" applyNumberFormat="1" applyFont="1" applyAlignment="1">
      <alignment horizontal="left"/>
    </xf>
    <xf numFmtId="170" fontId="72" fillId="28" borderId="99" xfId="251" applyNumberFormat="1" applyFont="1" applyFill="1" applyBorder="1" applyAlignment="1" applyProtection="1">
      <alignment vertical="top"/>
      <protection locked="0"/>
    </xf>
    <xf numFmtId="166" fontId="0" fillId="0" borderId="0" xfId="0" quotePrefix="1" applyAlignment="1">
      <alignment horizontal="left"/>
    </xf>
    <xf numFmtId="49" fontId="0" fillId="0" borderId="0" xfId="37" applyNumberFormat="1" applyFont="1"/>
    <xf numFmtId="49" fontId="19" fillId="0" borderId="0" xfId="37" applyNumberFormat="1"/>
    <xf numFmtId="49" fontId="0" fillId="0" borderId="0" xfId="0" applyNumberFormat="1"/>
    <xf numFmtId="49" fontId="0" fillId="0" borderId="0" xfId="0" quotePrefix="1" applyNumberFormat="1" applyAlignment="1">
      <alignment horizontal="center"/>
    </xf>
    <xf numFmtId="49" fontId="0" fillId="0" borderId="27" xfId="0" applyNumberFormat="1" applyBorder="1" applyAlignment="1">
      <alignment horizontal="center"/>
    </xf>
    <xf numFmtId="166" fontId="0" fillId="0" borderId="0" xfId="67" applyFont="1"/>
    <xf numFmtId="0" fontId="73" fillId="0" borderId="36" xfId="250" applyFont="1" applyBorder="1" applyAlignment="1">
      <alignment vertical="top" wrapText="1"/>
    </xf>
    <xf numFmtId="170" fontId="78" fillId="28" borderId="56" xfId="251" applyNumberFormat="1" applyFont="1" applyFill="1" applyBorder="1" applyAlignment="1" applyProtection="1">
      <alignment vertical="top" wrapText="1"/>
      <protection locked="0"/>
    </xf>
    <xf numFmtId="170" fontId="78" fillId="28" borderId="77" xfId="251" applyNumberFormat="1" applyFont="1" applyFill="1" applyBorder="1" applyAlignment="1" applyProtection="1">
      <alignment vertical="top" wrapText="1"/>
      <protection locked="0"/>
    </xf>
    <xf numFmtId="170" fontId="71" fillId="27" borderId="51" xfId="251" applyNumberFormat="1" applyFont="1" applyFill="1" applyBorder="1" applyAlignment="1">
      <alignment vertical="top" wrapText="1"/>
    </xf>
    <xf numFmtId="170" fontId="78" fillId="28" borderId="59" xfId="251" applyNumberFormat="1" applyFont="1" applyFill="1" applyBorder="1" applyAlignment="1" applyProtection="1">
      <alignment vertical="top" wrapText="1"/>
      <protection locked="0"/>
    </xf>
    <xf numFmtId="170" fontId="71" fillId="27" borderId="46" xfId="251" applyNumberFormat="1" applyFont="1" applyFill="1" applyBorder="1" applyAlignment="1">
      <alignment vertical="top" wrapText="1"/>
    </xf>
    <xf numFmtId="170" fontId="78" fillId="28" borderId="74" xfId="251" applyNumberFormat="1" applyFont="1" applyFill="1" applyBorder="1" applyAlignment="1" applyProtection="1">
      <alignment vertical="top" wrapText="1"/>
      <protection locked="0"/>
    </xf>
    <xf numFmtId="170" fontId="71" fillId="27" borderId="82" xfId="251" applyNumberFormat="1" applyFont="1" applyFill="1" applyBorder="1" applyAlignment="1">
      <alignment vertical="top" wrapText="1"/>
    </xf>
    <xf numFmtId="170" fontId="71" fillId="27" borderId="83" xfId="251" applyNumberFormat="1" applyFont="1" applyFill="1" applyBorder="1" applyAlignment="1">
      <alignment vertical="top" wrapText="1"/>
    </xf>
    <xf numFmtId="170" fontId="71" fillId="27" borderId="36" xfId="251" applyNumberFormat="1" applyFont="1" applyFill="1" applyBorder="1" applyAlignment="1">
      <alignment vertical="top" wrapText="1"/>
    </xf>
    <xf numFmtId="170" fontId="78" fillId="25" borderId="84" xfId="251" applyNumberFormat="1" applyFont="1" applyFill="1" applyBorder="1" applyAlignment="1" applyProtection="1">
      <alignment vertical="top" wrapText="1"/>
      <protection locked="0"/>
    </xf>
    <xf numFmtId="170" fontId="78" fillId="28" borderId="72" xfId="251" applyNumberFormat="1" applyFont="1" applyFill="1" applyBorder="1" applyAlignment="1" applyProtection="1">
      <alignment vertical="top" wrapText="1"/>
      <protection locked="0"/>
    </xf>
    <xf numFmtId="170" fontId="78" fillId="28" borderId="71" xfId="251" applyNumberFormat="1" applyFont="1" applyFill="1" applyBorder="1" applyAlignment="1" applyProtection="1">
      <alignment vertical="top" wrapText="1"/>
      <protection locked="0"/>
    </xf>
    <xf numFmtId="170" fontId="78" fillId="25" borderId="62" xfId="251" applyNumberFormat="1" applyFont="1" applyFill="1" applyBorder="1" applyAlignment="1" applyProtection="1">
      <alignment vertical="top" wrapText="1"/>
      <protection locked="0"/>
    </xf>
    <xf numFmtId="170" fontId="78" fillId="25" borderId="85" xfId="251" applyNumberFormat="1" applyFont="1" applyFill="1" applyBorder="1" applyAlignment="1" applyProtection="1">
      <alignment vertical="top" wrapText="1"/>
      <protection locked="0"/>
    </xf>
    <xf numFmtId="170" fontId="78" fillId="28" borderId="79" xfId="251" applyNumberFormat="1" applyFont="1" applyFill="1" applyBorder="1" applyAlignment="1" applyProtection="1">
      <alignment vertical="top" wrapText="1"/>
      <protection locked="0"/>
    </xf>
    <xf numFmtId="170" fontId="78" fillId="28" borderId="86" xfId="251" applyNumberFormat="1" applyFont="1" applyFill="1" applyBorder="1" applyAlignment="1" applyProtection="1">
      <alignment vertical="top" wrapText="1"/>
      <protection locked="0"/>
    </xf>
    <xf numFmtId="170" fontId="71" fillId="27" borderId="49" xfId="251" applyNumberFormat="1" applyFont="1" applyFill="1" applyBorder="1" applyAlignment="1">
      <alignment vertical="top" wrapText="1"/>
    </xf>
    <xf numFmtId="0" fontId="0" fillId="0" borderId="0" xfId="247" applyFont="1"/>
    <xf numFmtId="49" fontId="0" fillId="0" borderId="0" xfId="247" applyNumberFormat="1" applyFont="1"/>
    <xf numFmtId="49" fontId="0" fillId="0" borderId="0" xfId="249" applyNumberFormat="1" applyFont="1"/>
    <xf numFmtId="170" fontId="72" fillId="28" borderId="49" xfId="251" applyNumberFormat="1" applyFont="1" applyFill="1" applyBorder="1" applyAlignment="1" applyProtection="1">
      <alignment vertical="top"/>
      <protection locked="0"/>
    </xf>
    <xf numFmtId="0" fontId="24" fillId="0" borderId="0" xfId="246" applyFont="1"/>
    <xf numFmtId="0" fontId="24" fillId="0" borderId="0" xfId="248" applyFont="1"/>
    <xf numFmtId="0" fontId="108" fillId="0" borderId="43" xfId="250" applyFont="1" applyBorder="1" applyAlignment="1">
      <alignment horizontal="right" wrapText="1"/>
    </xf>
    <xf numFmtId="0" fontId="108" fillId="0" borderId="43" xfId="250" applyFont="1" applyBorder="1" applyAlignment="1">
      <alignment horizontal="right"/>
    </xf>
    <xf numFmtId="0" fontId="108" fillId="0" borderId="20" xfId="250" applyFont="1" applyBorder="1" applyAlignment="1">
      <alignment horizontal="right"/>
    </xf>
    <xf numFmtId="0" fontId="64" fillId="0" borderId="0" xfId="250" applyFont="1" applyAlignment="1">
      <alignment horizontal="left"/>
    </xf>
    <xf numFmtId="0" fontId="65" fillId="0" borderId="0" xfId="250" applyFont="1" applyAlignment="1">
      <alignment horizontal="left"/>
    </xf>
    <xf numFmtId="0" fontId="66" fillId="0" borderId="0" xfId="250" applyFont="1" applyAlignment="1">
      <alignment horizontal="left"/>
    </xf>
    <xf numFmtId="0" fontId="59" fillId="0" borderId="0" xfId="250" applyFont="1" applyAlignment="1">
      <alignment horizontal="left"/>
    </xf>
    <xf numFmtId="0" fontId="67" fillId="0" borderId="0" xfId="250" applyFont="1" applyAlignment="1">
      <alignment horizontal="left" wrapText="1"/>
    </xf>
    <xf numFmtId="0" fontId="104" fillId="27" borderId="0" xfId="250" applyFont="1" applyFill="1" applyAlignment="1" applyProtection="1">
      <alignment horizontal="left"/>
      <protection locked="0"/>
    </xf>
    <xf numFmtId="0" fontId="23" fillId="0" borderId="10" xfId="0" applyNumberFormat="1" applyFont="1" applyBorder="1" applyAlignment="1">
      <alignment horizontal="center" vertical="top" wrapText="1"/>
    </xf>
    <xf numFmtId="0" fontId="23" fillId="0" borderId="13" xfId="0" applyNumberFormat="1" applyFont="1" applyBorder="1" applyAlignment="1">
      <alignment horizontal="center" vertical="top" wrapText="1"/>
    </xf>
    <xf numFmtId="0" fontId="23" fillId="0" borderId="42" xfId="0" applyNumberFormat="1" applyFont="1" applyBorder="1" applyAlignment="1">
      <alignment horizontal="center" vertical="top" wrapText="1"/>
    </xf>
    <xf numFmtId="0" fontId="23" fillId="0" borderId="38" xfId="0" applyNumberFormat="1" applyFont="1" applyBorder="1" applyAlignment="1">
      <alignment horizontal="center" vertical="top" wrapText="1"/>
    </xf>
    <xf numFmtId="0" fontId="23" fillId="0" borderId="29" xfId="0" applyNumberFormat="1" applyFont="1" applyBorder="1" applyAlignment="1">
      <alignment horizontal="center" vertical="top" wrapText="1"/>
    </xf>
    <xf numFmtId="0" fontId="23" fillId="0" borderId="31" xfId="0" applyNumberFormat="1" applyFont="1" applyBorder="1" applyAlignment="1">
      <alignment horizontal="center" vertical="top" wrapText="1"/>
    </xf>
    <xf numFmtId="0" fontId="23" fillId="0" borderId="39" xfId="0" applyNumberFormat="1" applyFont="1" applyBorder="1" applyAlignment="1">
      <alignment horizontal="center" vertical="top" wrapText="1"/>
    </xf>
    <xf numFmtId="0" fontId="23" fillId="0" borderId="32" xfId="0" applyNumberFormat="1" applyFont="1" applyBorder="1" applyAlignment="1">
      <alignment horizontal="center" vertical="top" wrapText="1"/>
    </xf>
    <xf numFmtId="0" fontId="23" fillId="0" borderId="102" xfId="0" applyNumberFormat="1" applyFont="1" applyBorder="1" applyAlignment="1">
      <alignment horizontal="center" vertical="top" wrapText="1"/>
    </xf>
    <xf numFmtId="0" fontId="23" fillId="0" borderId="61" xfId="0" applyNumberFormat="1" applyFont="1" applyBorder="1" applyAlignment="1">
      <alignment horizontal="center" vertical="top" wrapText="1"/>
    </xf>
    <xf numFmtId="0" fontId="61" fillId="0" borderId="29" xfId="257" applyFont="1" applyBorder="1" applyAlignment="1">
      <alignment horizontal="center" wrapText="1"/>
    </xf>
    <xf numFmtId="0" fontId="61" fillId="0" borderId="31" xfId="257" applyFont="1" applyBorder="1" applyAlignment="1">
      <alignment horizontal="center" wrapText="1"/>
    </xf>
    <xf numFmtId="0" fontId="61" fillId="0" borderId="42" xfId="257" applyFont="1" applyBorder="1" applyAlignment="1">
      <alignment horizontal="center" vertical="top" wrapText="1"/>
    </xf>
    <xf numFmtId="0" fontId="61" fillId="0" borderId="38" xfId="257" applyFont="1" applyBorder="1" applyAlignment="1">
      <alignment horizontal="center" vertical="top" wrapText="1"/>
    </xf>
    <xf numFmtId="0" fontId="61" fillId="0" borderId="29" xfId="257" applyFont="1" applyBorder="1" applyAlignment="1">
      <alignment horizontal="center"/>
    </xf>
    <xf numFmtId="0" fontId="61" fillId="0" borderId="31" xfId="257" applyFont="1" applyBorder="1" applyAlignment="1">
      <alignment horizontal="center"/>
    </xf>
    <xf numFmtId="0" fontId="61" fillId="0" borderId="39" xfId="257" applyFont="1" applyBorder="1" applyAlignment="1">
      <alignment horizontal="center"/>
    </xf>
    <xf numFmtId="0" fontId="61" fillId="25" borderId="42" xfId="257" applyFont="1" applyFill="1" applyBorder="1" applyAlignment="1">
      <alignment horizontal="center" vertical="top" wrapText="1"/>
    </xf>
    <xf numFmtId="0" fontId="61" fillId="25" borderId="38" xfId="257" applyFont="1" applyFill="1" applyBorder="1" applyAlignment="1">
      <alignment horizontal="center" vertical="top" wrapText="1"/>
    </xf>
    <xf numFmtId="0" fontId="23" fillId="0" borderId="29" xfId="198" applyFont="1" applyBorder="1" applyAlignment="1">
      <alignment horizontal="center" wrapText="1"/>
    </xf>
    <xf numFmtId="0" fontId="23" fillId="0" borderId="31" xfId="198" applyFont="1" applyBorder="1" applyAlignment="1">
      <alignment horizontal="center" wrapText="1"/>
    </xf>
    <xf numFmtId="0" fontId="23" fillId="0" borderId="39" xfId="198" applyFont="1" applyBorder="1" applyAlignment="1">
      <alignment horizontal="center" wrapText="1"/>
    </xf>
    <xf numFmtId="3" fontId="23" fillId="0" borderId="31" xfId="66" applyNumberFormat="1" applyFont="1" applyBorder="1" applyAlignment="1">
      <alignment horizontal="center" wrapText="1"/>
    </xf>
    <xf numFmtId="3" fontId="23" fillId="0" borderId="39" xfId="66" applyNumberFormat="1" applyFont="1" applyBorder="1" applyAlignment="1">
      <alignment horizontal="center" wrapText="1"/>
    </xf>
    <xf numFmtId="0" fontId="23" fillId="0" borderId="87" xfId="66" applyFont="1" applyBorder="1" applyAlignment="1">
      <alignment horizontal="center" vertical="center" wrapText="1"/>
    </xf>
    <xf numFmtId="0" fontId="23" fillId="0" borderId="63" xfId="66" applyFont="1" applyBorder="1" applyAlignment="1">
      <alignment horizontal="center" vertical="center" wrapText="1"/>
    </xf>
    <xf numFmtId="166" fontId="0" fillId="0" borderId="40" xfId="0" applyBorder="1" applyAlignment="1">
      <alignment vertical="center" wrapText="1"/>
    </xf>
    <xf numFmtId="0" fontId="61" fillId="0" borderId="29" xfId="250" applyFont="1" applyBorder="1" applyAlignment="1">
      <alignment horizontal="center"/>
    </xf>
    <xf numFmtId="0" fontId="61" fillId="0" borderId="31" xfId="250" applyFont="1" applyBorder="1" applyAlignment="1">
      <alignment horizontal="center"/>
    </xf>
    <xf numFmtId="0" fontId="61" fillId="0" borderId="39" xfId="250" applyFont="1" applyBorder="1" applyAlignment="1">
      <alignment horizontal="center"/>
    </xf>
    <xf numFmtId="0" fontId="74" fillId="0" borderId="0" xfId="250" applyFont="1" applyAlignment="1">
      <alignment horizontal="left" vertical="top" wrapText="1"/>
    </xf>
    <xf numFmtId="0" fontId="3" fillId="0" borderId="0" xfId="250" applyAlignment="1">
      <alignment horizontal="left" vertical="top" wrapText="1"/>
    </xf>
    <xf numFmtId="0" fontId="74" fillId="0" borderId="0" xfId="250" applyFont="1" applyAlignment="1">
      <alignment wrapText="1"/>
    </xf>
    <xf numFmtId="0" fontId="3" fillId="0" borderId="0" xfId="250" applyAlignment="1">
      <alignment wrapText="1"/>
    </xf>
    <xf numFmtId="49" fontId="24" fillId="0" borderId="42" xfId="37" quotePrefix="1" applyNumberFormat="1" applyFont="1" applyBorder="1" applyAlignment="1">
      <alignment horizontal="center" vertical="center" wrapText="1"/>
    </xf>
    <xf numFmtId="49" fontId="24" fillId="0" borderId="38" xfId="37" quotePrefix="1" applyNumberFormat="1" applyFont="1" applyBorder="1" applyAlignment="1">
      <alignment horizontal="center" vertical="center" wrapText="1"/>
    </xf>
    <xf numFmtId="49" fontId="24" fillId="0" borderId="35" xfId="37" quotePrefix="1" applyNumberFormat="1" applyFont="1" applyBorder="1" applyAlignment="1">
      <alignment horizontal="center" vertical="center" wrapText="1"/>
    </xf>
    <xf numFmtId="49" fontId="23" fillId="0" borderId="29" xfId="37" applyNumberFormat="1" applyFont="1" applyBorder="1" applyAlignment="1">
      <alignment horizontal="center"/>
    </xf>
    <xf numFmtId="49" fontId="23" fillId="0" borderId="31" xfId="37" applyNumberFormat="1" applyFont="1" applyBorder="1" applyAlignment="1">
      <alignment horizontal="center"/>
    </xf>
    <xf numFmtId="49" fontId="23" fillId="0" borderId="42" xfId="37" applyNumberFormat="1" applyFont="1" applyBorder="1" applyAlignment="1">
      <alignment horizontal="center" vertical="center" wrapText="1"/>
    </xf>
    <xf numFmtId="49" fontId="23" fillId="0" borderId="38" xfId="37" applyNumberFormat="1" applyFont="1" applyBorder="1" applyAlignment="1">
      <alignment horizontal="center" vertical="center" wrapText="1"/>
    </xf>
    <xf numFmtId="49" fontId="23" fillId="0" borderId="35" xfId="37" applyNumberFormat="1" applyFont="1" applyBorder="1" applyAlignment="1">
      <alignment horizontal="center" vertical="center" wrapText="1"/>
    </xf>
    <xf numFmtId="49" fontId="23" fillId="0" borderId="39" xfId="37" applyNumberFormat="1" applyFont="1" applyBorder="1" applyAlignment="1">
      <alignment horizontal="center"/>
    </xf>
    <xf numFmtId="0" fontId="23" fillId="0" borderId="29" xfId="250" applyFont="1" applyBorder="1" applyAlignment="1">
      <alignment vertical="center"/>
    </xf>
    <xf numFmtId="0" fontId="60" fillId="0" borderId="31" xfId="250" applyFont="1" applyBorder="1" applyAlignment="1">
      <alignment vertical="center"/>
    </xf>
    <xf numFmtId="0" fontId="106" fillId="0" borderId="0" xfId="254" applyFont="1" applyAlignment="1" applyProtection="1">
      <alignment horizontal="left"/>
    </xf>
    <xf numFmtId="0" fontId="61" fillId="36" borderId="0" xfId="250" applyFont="1" applyFill="1"/>
  </cellXfs>
  <cellStyles count="258">
    <cellStyle name="20% - Accent1" xfId="1" builtinId="30" customBuiltin="1"/>
    <cellStyle name="20% - Accent1 2" xfId="70" xr:uid="{00000000-0005-0000-0000-000001000000}"/>
    <cellStyle name="20% - Accent2" xfId="2" builtinId="34" customBuiltin="1"/>
    <cellStyle name="20% - Accent2 2" xfId="71" xr:uid="{00000000-0005-0000-0000-000003000000}"/>
    <cellStyle name="20% - Accent3" xfId="3" builtinId="38" customBuiltin="1"/>
    <cellStyle name="20% - Accent3 2" xfId="72" xr:uid="{00000000-0005-0000-0000-000005000000}"/>
    <cellStyle name="20% - Accent4" xfId="4" builtinId="42" customBuiltin="1"/>
    <cellStyle name="20% - Accent4 2" xfId="73" xr:uid="{00000000-0005-0000-0000-000007000000}"/>
    <cellStyle name="20% - Accent5" xfId="5" builtinId="46" customBuiltin="1"/>
    <cellStyle name="20% - Accent5 2" xfId="74" xr:uid="{00000000-0005-0000-0000-000009000000}"/>
    <cellStyle name="20% - Accent6" xfId="6" builtinId="50" customBuiltin="1"/>
    <cellStyle name="20% - Accent6 2" xfId="75" xr:uid="{00000000-0005-0000-0000-00000B000000}"/>
    <cellStyle name="40% - Accent1" xfId="7" builtinId="31" customBuiltin="1"/>
    <cellStyle name="40% - Accent1 2" xfId="76" xr:uid="{00000000-0005-0000-0000-00000D000000}"/>
    <cellStyle name="40% - Accent2" xfId="8" builtinId="35" customBuiltin="1"/>
    <cellStyle name="40% - Accent2 2" xfId="77" xr:uid="{00000000-0005-0000-0000-00000F000000}"/>
    <cellStyle name="40% - Accent3" xfId="9" builtinId="39" customBuiltin="1"/>
    <cellStyle name="40% - Accent3 2" xfId="78" xr:uid="{00000000-0005-0000-0000-000011000000}"/>
    <cellStyle name="40% - Accent4" xfId="10" builtinId="43" customBuiltin="1"/>
    <cellStyle name="40% - Accent4 2" xfId="79" xr:uid="{00000000-0005-0000-0000-000013000000}"/>
    <cellStyle name="40% - Accent5" xfId="11" builtinId="47" customBuiltin="1"/>
    <cellStyle name="40% - Accent5 2" xfId="80" xr:uid="{00000000-0005-0000-0000-000015000000}"/>
    <cellStyle name="40% - Accent6" xfId="12" builtinId="51" customBuiltin="1"/>
    <cellStyle name="40% - Accent6 2" xfId="81" xr:uid="{00000000-0005-0000-0000-000017000000}"/>
    <cellStyle name="60% - Accent1" xfId="13" builtinId="32" customBuiltin="1"/>
    <cellStyle name="60% - Accent1 2" xfId="82" xr:uid="{00000000-0005-0000-0000-000019000000}"/>
    <cellStyle name="60% - Accent2" xfId="14" builtinId="36" customBuiltin="1"/>
    <cellStyle name="60% - Accent2 2" xfId="83" xr:uid="{00000000-0005-0000-0000-00001B000000}"/>
    <cellStyle name="60% - Accent3" xfId="15" builtinId="40" customBuiltin="1"/>
    <cellStyle name="60% - Accent3 2" xfId="84" xr:uid="{00000000-0005-0000-0000-00001D000000}"/>
    <cellStyle name="60% - Accent4" xfId="16" builtinId="44" customBuiltin="1"/>
    <cellStyle name="60% - Accent4 2" xfId="85" xr:uid="{00000000-0005-0000-0000-00001F000000}"/>
    <cellStyle name="60% - Accent5" xfId="17" builtinId="48" customBuiltin="1"/>
    <cellStyle name="60% - Accent5 2" xfId="86" xr:uid="{00000000-0005-0000-0000-000021000000}"/>
    <cellStyle name="60% - Accent6" xfId="18" builtinId="52" customBuiltin="1"/>
    <cellStyle name="60% - Accent6 2" xfId="87" xr:uid="{00000000-0005-0000-0000-000023000000}"/>
    <cellStyle name="Accent1" xfId="19" builtinId="29" customBuiltin="1"/>
    <cellStyle name="Accent1 2" xfId="54" xr:uid="{00000000-0005-0000-0000-000025000000}"/>
    <cellStyle name="Accent1 3" xfId="55" xr:uid="{00000000-0005-0000-0000-000026000000}"/>
    <cellStyle name="Accent1 4" xfId="161" xr:uid="{00000000-0005-0000-0000-000027000000}"/>
    <cellStyle name="Accent2" xfId="20" builtinId="33" customBuiltin="1"/>
    <cellStyle name="Accent2 2" xfId="56" xr:uid="{00000000-0005-0000-0000-000029000000}"/>
    <cellStyle name="Accent2 3" xfId="57" xr:uid="{00000000-0005-0000-0000-00002A000000}"/>
    <cellStyle name="Accent2 4" xfId="162" xr:uid="{00000000-0005-0000-0000-00002B000000}"/>
    <cellStyle name="Accent3" xfId="21" builtinId="37" customBuiltin="1"/>
    <cellStyle name="Accent3 2" xfId="58" xr:uid="{00000000-0005-0000-0000-00002D000000}"/>
    <cellStyle name="Accent3 3" xfId="59" xr:uid="{00000000-0005-0000-0000-00002E000000}"/>
    <cellStyle name="Accent3 4" xfId="163" xr:uid="{00000000-0005-0000-0000-00002F000000}"/>
    <cellStyle name="Accent4" xfId="22" builtinId="41" customBuiltin="1"/>
    <cellStyle name="Accent4 2" xfId="60" xr:uid="{00000000-0005-0000-0000-000031000000}"/>
    <cellStyle name="Accent4 3" xfId="61" xr:uid="{00000000-0005-0000-0000-000032000000}"/>
    <cellStyle name="Accent4 4" xfId="164" xr:uid="{00000000-0005-0000-0000-000033000000}"/>
    <cellStyle name="Accent5" xfId="23" builtinId="45" customBuiltin="1"/>
    <cellStyle name="Accent5 2" xfId="62" xr:uid="{00000000-0005-0000-0000-000035000000}"/>
    <cellStyle name="Accent5 3" xfId="63" xr:uid="{00000000-0005-0000-0000-000036000000}"/>
    <cellStyle name="Accent5 4" xfId="165" xr:uid="{00000000-0005-0000-0000-000037000000}"/>
    <cellStyle name="Accent6" xfId="24" builtinId="49" customBuiltin="1"/>
    <cellStyle name="Accent6 2" xfId="64" xr:uid="{00000000-0005-0000-0000-000039000000}"/>
    <cellStyle name="Accent6 3" xfId="65" xr:uid="{00000000-0005-0000-0000-00003A000000}"/>
    <cellStyle name="Accent6 4" xfId="166" xr:uid="{00000000-0005-0000-0000-00003B000000}"/>
    <cellStyle name="AttribBox" xfId="105" xr:uid="{00000000-0005-0000-0000-00003C000000}"/>
    <cellStyle name="Attribute" xfId="106" xr:uid="{00000000-0005-0000-0000-00003D000000}"/>
    <cellStyle name="Bad" xfId="25" builtinId="27" customBuiltin="1"/>
    <cellStyle name="Bad 2" xfId="88" xr:uid="{00000000-0005-0000-0000-00003F000000}"/>
    <cellStyle name="Calculation" xfId="26" builtinId="22" customBuiltin="1"/>
    <cellStyle name="Calculation 2" xfId="89" xr:uid="{00000000-0005-0000-0000-000041000000}"/>
    <cellStyle name="Calculation 2 2" xfId="167" xr:uid="{00000000-0005-0000-0000-000042000000}"/>
    <cellStyle name="Calculation 2 2 2" xfId="168" xr:uid="{00000000-0005-0000-0000-000043000000}"/>
    <cellStyle name="Calculation 3" xfId="169" xr:uid="{00000000-0005-0000-0000-000044000000}"/>
    <cellStyle name="CategoryHeading" xfId="107" xr:uid="{00000000-0005-0000-0000-000045000000}"/>
    <cellStyle name="Check Cell" xfId="27" builtinId="23" customBuiltin="1"/>
    <cellStyle name="Check Cell 2" xfId="90" xr:uid="{00000000-0005-0000-0000-000047000000}"/>
    <cellStyle name="Comma 2" xfId="108" xr:uid="{00000000-0005-0000-0000-000049000000}"/>
    <cellStyle name="Comma 2 2" xfId="109" xr:uid="{00000000-0005-0000-0000-00004A000000}"/>
    <cellStyle name="Comma 2 2 2" xfId="110" xr:uid="{00000000-0005-0000-0000-00004B000000}"/>
    <cellStyle name="Comma 2 2 3" xfId="253" xr:uid="{00000000-0005-0000-0000-00004C000000}"/>
    <cellStyle name="Comma 3" xfId="111" xr:uid="{00000000-0005-0000-0000-00004D000000}"/>
    <cellStyle name="Comma 4" xfId="251" xr:uid="{00000000-0005-0000-0000-00004E000000}"/>
    <cellStyle name="Comma 5" xfId="232" xr:uid="{00000000-0005-0000-0000-00004F000000}"/>
    <cellStyle name="Currency 2" xfId="112" xr:uid="{00000000-0005-0000-0000-000050000000}"/>
    <cellStyle name="Currency 2 2" xfId="170" xr:uid="{00000000-0005-0000-0000-000051000000}"/>
    <cellStyle name="Currency 3" xfId="235" xr:uid="{00000000-0005-0000-0000-000052000000}"/>
    <cellStyle name="Currency 3 2" xfId="238" xr:uid="{00000000-0005-0000-0000-000053000000}"/>
    <cellStyle name="Euro" xfId="113" xr:uid="{00000000-0005-0000-0000-000054000000}"/>
    <cellStyle name="Explanatory Text" xfId="28" builtinId="53" customBuiltin="1"/>
    <cellStyle name="Explanatory Text 2" xfId="91" xr:uid="{00000000-0005-0000-0000-000056000000}"/>
    <cellStyle name="Good" xfId="29" builtinId="26" customBuiltin="1"/>
    <cellStyle name="Good 2" xfId="92" xr:uid="{00000000-0005-0000-0000-000058000000}"/>
    <cellStyle name="Heading 1" xfId="30" builtinId="16" customBuiltin="1"/>
    <cellStyle name="Heading 1 2" xfId="93" xr:uid="{00000000-0005-0000-0000-00005A000000}"/>
    <cellStyle name="Heading 2" xfId="31" builtinId="17" customBuiltin="1"/>
    <cellStyle name="Heading 2 2" xfId="94" xr:uid="{00000000-0005-0000-0000-00005C000000}"/>
    <cellStyle name="Heading 3" xfId="32" builtinId="18" customBuiltin="1"/>
    <cellStyle name="Heading 3 2" xfId="95" xr:uid="{00000000-0005-0000-0000-00005E000000}"/>
    <cellStyle name="Heading 4" xfId="33" builtinId="19" customBuiltin="1"/>
    <cellStyle name="Heading 4 2" xfId="96" xr:uid="{00000000-0005-0000-0000-000060000000}"/>
    <cellStyle name="Hyperlink" xfId="254" builtinId="8"/>
    <cellStyle name="Hyperlink 2" xfId="97" xr:uid="{00000000-0005-0000-0000-000062000000}"/>
    <cellStyle name="Hyperlink 2 2" xfId="171" xr:uid="{00000000-0005-0000-0000-000063000000}"/>
    <cellStyle name="Input" xfId="34" builtinId="20" customBuiltin="1"/>
    <cellStyle name="Input 2" xfId="98" xr:uid="{00000000-0005-0000-0000-000065000000}"/>
    <cellStyle name="Input 2 2" xfId="172" xr:uid="{00000000-0005-0000-0000-000066000000}"/>
    <cellStyle name="Input 2 2 2" xfId="173" xr:uid="{00000000-0005-0000-0000-000067000000}"/>
    <cellStyle name="Input 3" xfId="174" xr:uid="{00000000-0005-0000-0000-000068000000}"/>
    <cellStyle name="Linked Cell" xfId="35" builtinId="24" customBuiltin="1"/>
    <cellStyle name="Linked Cell 2" xfId="99" xr:uid="{00000000-0005-0000-0000-00006A000000}"/>
    <cellStyle name="MajorHeading" xfId="114" xr:uid="{00000000-0005-0000-0000-00006B000000}"/>
    <cellStyle name="Neutral" xfId="36" builtinId="28" customBuiltin="1"/>
    <cellStyle name="Neutral 2" xfId="100" xr:uid="{00000000-0005-0000-0000-00006D000000}"/>
    <cellStyle name="Normal" xfId="0" builtinId="0"/>
    <cellStyle name="Normal 10" xfId="115" xr:uid="{00000000-0005-0000-0000-00006F000000}"/>
    <cellStyle name="Normal 11" xfId="116" xr:uid="{00000000-0005-0000-0000-000070000000}"/>
    <cellStyle name="Normal 11 2" xfId="117" xr:uid="{00000000-0005-0000-0000-000071000000}"/>
    <cellStyle name="Normal 11 2 2" xfId="175" xr:uid="{00000000-0005-0000-0000-000072000000}"/>
    <cellStyle name="Normal 11 2 3" xfId="176" xr:uid="{00000000-0005-0000-0000-000073000000}"/>
    <cellStyle name="Normal 11 2 4" xfId="177" xr:uid="{00000000-0005-0000-0000-000074000000}"/>
    <cellStyle name="Normal 11 2 5" xfId="178" xr:uid="{00000000-0005-0000-0000-000075000000}"/>
    <cellStyle name="Normal 11 3" xfId="118" xr:uid="{00000000-0005-0000-0000-000076000000}"/>
    <cellStyle name="Normal 11 3 2" xfId="179" xr:uid="{00000000-0005-0000-0000-000077000000}"/>
    <cellStyle name="Normal 11 3 3" xfId="180" xr:uid="{00000000-0005-0000-0000-000078000000}"/>
    <cellStyle name="Normal 11 3 4" xfId="181" xr:uid="{00000000-0005-0000-0000-000079000000}"/>
    <cellStyle name="Normal 11 3 5" xfId="182" xr:uid="{00000000-0005-0000-0000-00007A000000}"/>
    <cellStyle name="Normal 11 4" xfId="183" xr:uid="{00000000-0005-0000-0000-00007B000000}"/>
    <cellStyle name="Normal 11 5" xfId="184" xr:uid="{00000000-0005-0000-0000-00007C000000}"/>
    <cellStyle name="Normal 11 6" xfId="185" xr:uid="{00000000-0005-0000-0000-00007D000000}"/>
    <cellStyle name="Normal 11 7" xfId="186" xr:uid="{00000000-0005-0000-0000-00007E000000}"/>
    <cellStyle name="Normal 12" xfId="119" xr:uid="{00000000-0005-0000-0000-00007F000000}"/>
    <cellStyle name="Normal 12 11" xfId="120" xr:uid="{00000000-0005-0000-0000-000080000000}"/>
    <cellStyle name="Normal 12 2" xfId="121" xr:uid="{00000000-0005-0000-0000-000081000000}"/>
    <cellStyle name="Normal 12 2 2" xfId="187" xr:uid="{00000000-0005-0000-0000-000082000000}"/>
    <cellStyle name="Normal 12 2 3" xfId="188" xr:uid="{00000000-0005-0000-0000-000083000000}"/>
    <cellStyle name="Normal 12 2 4" xfId="189" xr:uid="{00000000-0005-0000-0000-000084000000}"/>
    <cellStyle name="Normal 12 2 5" xfId="190" xr:uid="{00000000-0005-0000-0000-000085000000}"/>
    <cellStyle name="Normal 12 3" xfId="191" xr:uid="{00000000-0005-0000-0000-000086000000}"/>
    <cellStyle name="Normal 12 4" xfId="192" xr:uid="{00000000-0005-0000-0000-000087000000}"/>
    <cellStyle name="Normal 12 5" xfId="193" xr:uid="{00000000-0005-0000-0000-000088000000}"/>
    <cellStyle name="Normal 12 6" xfId="194" xr:uid="{00000000-0005-0000-0000-000089000000}"/>
    <cellStyle name="Normal 12 7" xfId="195" xr:uid="{00000000-0005-0000-0000-00008A000000}"/>
    <cellStyle name="Normal 13" xfId="122" xr:uid="{00000000-0005-0000-0000-00008B000000}"/>
    <cellStyle name="Normal 13 2" xfId="196" xr:uid="{00000000-0005-0000-0000-00008C000000}"/>
    <cellStyle name="Normal 14" xfId="123" xr:uid="{00000000-0005-0000-0000-00008D000000}"/>
    <cellStyle name="Normal 14 2" xfId="197" xr:uid="{00000000-0005-0000-0000-00008E000000}"/>
    <cellStyle name="Normal 15" xfId="198" xr:uid="{00000000-0005-0000-0000-00008F000000}"/>
    <cellStyle name="Normal 15 2" xfId="199" xr:uid="{00000000-0005-0000-0000-000090000000}"/>
    <cellStyle name="Normal 16" xfId="233" xr:uid="{00000000-0005-0000-0000-000091000000}"/>
    <cellStyle name="Normal 16 2" xfId="242" xr:uid="{00000000-0005-0000-0000-000092000000}"/>
    <cellStyle name="Normal 17" xfId="234" xr:uid="{00000000-0005-0000-0000-000093000000}"/>
    <cellStyle name="Normal 17 2" xfId="237" xr:uid="{00000000-0005-0000-0000-000094000000}"/>
    <cellStyle name="Normal 18" xfId="236" xr:uid="{00000000-0005-0000-0000-000095000000}"/>
    <cellStyle name="Normal 18 2" xfId="239" xr:uid="{00000000-0005-0000-0000-000096000000}"/>
    <cellStyle name="Normal 18 2 2" xfId="243" xr:uid="{00000000-0005-0000-0000-000097000000}"/>
    <cellStyle name="Normal 18 3" xfId="245" xr:uid="{00000000-0005-0000-0000-000098000000}"/>
    <cellStyle name="Normal 18 4" xfId="250" xr:uid="{00000000-0005-0000-0000-000099000000}"/>
    <cellStyle name="Normal 19" xfId="240" xr:uid="{00000000-0005-0000-0000-00009A000000}"/>
    <cellStyle name="Normal 19 2" xfId="244" xr:uid="{00000000-0005-0000-0000-00009B000000}"/>
    <cellStyle name="Normal 19 2 2" xfId="247" xr:uid="{00000000-0005-0000-0000-00009C000000}"/>
    <cellStyle name="Normal 19 2 2 2" xfId="249" xr:uid="{00000000-0005-0000-0000-00009D000000}"/>
    <cellStyle name="Normal 2" xfId="52" xr:uid="{00000000-0005-0000-0000-00009E000000}"/>
    <cellStyle name="Normal 2 2" xfId="53" xr:uid="{00000000-0005-0000-0000-00009F000000}"/>
    <cellStyle name="Normal 2 2 2" xfId="124" xr:uid="{00000000-0005-0000-0000-0000A0000000}"/>
    <cellStyle name="Normal 2 2 3" xfId="125" xr:uid="{00000000-0005-0000-0000-0000A1000000}"/>
    <cellStyle name="Normal 2 2 4" xfId="200" xr:uid="{00000000-0005-0000-0000-0000A2000000}"/>
    <cellStyle name="Normal 2 3" xfId="126" xr:uid="{00000000-0005-0000-0000-0000A3000000}"/>
    <cellStyle name="Normal 2 3 2" xfId="127" xr:uid="{00000000-0005-0000-0000-0000A4000000}"/>
    <cellStyle name="Normal 2 3 3" xfId="201" xr:uid="{00000000-0005-0000-0000-0000A5000000}"/>
    <cellStyle name="Normal 2 4" xfId="128" xr:uid="{00000000-0005-0000-0000-0000A6000000}"/>
    <cellStyle name="Normal 2 5" xfId="129" xr:uid="{00000000-0005-0000-0000-0000A7000000}"/>
    <cellStyle name="Normal 2 6" xfId="130" xr:uid="{00000000-0005-0000-0000-0000A8000000}"/>
    <cellStyle name="Normal 2 7" xfId="131" xr:uid="{00000000-0005-0000-0000-0000A9000000}"/>
    <cellStyle name="Normal 2 8" xfId="132" xr:uid="{00000000-0005-0000-0000-0000AA000000}"/>
    <cellStyle name="Normal 2 9" xfId="133" xr:uid="{00000000-0005-0000-0000-0000AB000000}"/>
    <cellStyle name="Normal 2_20.45" xfId="202" xr:uid="{00000000-0005-0000-0000-0000AC000000}"/>
    <cellStyle name="Normal 20" xfId="241" xr:uid="{00000000-0005-0000-0000-0000AD000000}"/>
    <cellStyle name="Normal 21" xfId="246" xr:uid="{00000000-0005-0000-0000-0000AE000000}"/>
    <cellStyle name="Normal 21 2" xfId="248" xr:uid="{00000000-0005-0000-0000-0000AF000000}"/>
    <cellStyle name="Normal 22" xfId="256" xr:uid="{00000000-0005-0000-0000-0000B0000000}"/>
    <cellStyle name="Normal 3" xfId="66" xr:uid="{00000000-0005-0000-0000-0000B1000000}"/>
    <cellStyle name="Normal 3 2" xfId="134" xr:uid="{00000000-0005-0000-0000-0000B2000000}"/>
    <cellStyle name="Normal 3 3" xfId="135" xr:uid="{00000000-0005-0000-0000-0000B3000000}"/>
    <cellStyle name="Normal 3 4" xfId="136" xr:uid="{00000000-0005-0000-0000-0000B4000000}"/>
    <cellStyle name="Normal 3 4 2" xfId="203" xr:uid="{00000000-0005-0000-0000-0000B5000000}"/>
    <cellStyle name="Normal 3 4 3" xfId="204" xr:uid="{00000000-0005-0000-0000-0000B6000000}"/>
    <cellStyle name="Normal 3 4 4" xfId="205" xr:uid="{00000000-0005-0000-0000-0000B7000000}"/>
    <cellStyle name="Normal 3 4 5" xfId="206" xr:uid="{00000000-0005-0000-0000-0000B8000000}"/>
    <cellStyle name="Normal 4" xfId="67" xr:uid="{00000000-0005-0000-0000-0000B9000000}"/>
    <cellStyle name="Normal 4 2" xfId="137" xr:uid="{00000000-0005-0000-0000-0000BA000000}"/>
    <cellStyle name="Normal 4 3" xfId="138" xr:uid="{00000000-0005-0000-0000-0000BB000000}"/>
    <cellStyle name="Normal 4 4" xfId="139" xr:uid="{00000000-0005-0000-0000-0000BC000000}"/>
    <cellStyle name="Normal 41" xfId="255" xr:uid="{00000000-0005-0000-0000-0000BD000000}"/>
    <cellStyle name="Normal 5" xfId="140" xr:uid="{00000000-0005-0000-0000-0000BE000000}"/>
    <cellStyle name="Normal 5 2" xfId="141" xr:uid="{00000000-0005-0000-0000-0000BF000000}"/>
    <cellStyle name="Normal 5 3" xfId="142" xr:uid="{00000000-0005-0000-0000-0000C0000000}"/>
    <cellStyle name="Normal 5 3 2" xfId="207" xr:uid="{00000000-0005-0000-0000-0000C1000000}"/>
    <cellStyle name="Normal 5 3 3" xfId="208" xr:uid="{00000000-0005-0000-0000-0000C2000000}"/>
    <cellStyle name="Normal 5 3 4" xfId="209" xr:uid="{00000000-0005-0000-0000-0000C3000000}"/>
    <cellStyle name="Normal 5 3 5" xfId="210" xr:uid="{00000000-0005-0000-0000-0000C4000000}"/>
    <cellStyle name="Normal 5 4" xfId="143" xr:uid="{00000000-0005-0000-0000-0000C5000000}"/>
    <cellStyle name="Normal 5 4 2" xfId="211" xr:uid="{00000000-0005-0000-0000-0000C6000000}"/>
    <cellStyle name="Normal 5 4 3" xfId="212" xr:uid="{00000000-0005-0000-0000-0000C7000000}"/>
    <cellStyle name="Normal 5 4 4" xfId="213" xr:uid="{00000000-0005-0000-0000-0000C8000000}"/>
    <cellStyle name="Normal 5 4 5" xfId="214" xr:uid="{00000000-0005-0000-0000-0000C9000000}"/>
    <cellStyle name="Normal 5 5" xfId="215" xr:uid="{00000000-0005-0000-0000-0000CA000000}"/>
    <cellStyle name="Normal 5 6" xfId="216" xr:uid="{00000000-0005-0000-0000-0000CB000000}"/>
    <cellStyle name="Normal 5 7" xfId="257" xr:uid="{2B9C4331-7694-4058-A49D-9FC9DFBBC078}"/>
    <cellStyle name="Normal 6" xfId="144" xr:uid="{00000000-0005-0000-0000-0000CC000000}"/>
    <cellStyle name="Normal 7" xfId="145" xr:uid="{00000000-0005-0000-0000-0000CD000000}"/>
    <cellStyle name="Normal 7 2" xfId="146" xr:uid="{00000000-0005-0000-0000-0000CE000000}"/>
    <cellStyle name="Normal 7 2 2" xfId="147" xr:uid="{00000000-0005-0000-0000-0000CF000000}"/>
    <cellStyle name="Normal 8" xfId="148" xr:uid="{00000000-0005-0000-0000-0000D0000000}"/>
    <cellStyle name="Normal 9" xfId="149" xr:uid="{00000000-0005-0000-0000-0000D1000000}"/>
    <cellStyle name="Normal_Book4" xfId="37" xr:uid="{00000000-0005-0000-0000-0000DA000000}"/>
    <cellStyle name="Normal_Modif_DRAFT9.5_April 18 04" xfId="38" xr:uid="{00000000-0005-0000-0000-0000DE000000}"/>
    <cellStyle name="Note" xfId="39" builtinId="10" customBuiltin="1"/>
    <cellStyle name="Note 2" xfId="101" xr:uid="{00000000-0005-0000-0000-0000E2000000}"/>
    <cellStyle name="Note 2 2" xfId="217" xr:uid="{00000000-0005-0000-0000-0000E3000000}"/>
    <cellStyle name="Note 2 2 2" xfId="218" xr:uid="{00000000-0005-0000-0000-0000E4000000}"/>
    <cellStyle name="Note 3" xfId="219" xr:uid="{00000000-0005-0000-0000-0000E5000000}"/>
    <cellStyle name="OfWhich" xfId="150" xr:uid="{00000000-0005-0000-0000-0000E6000000}"/>
    <cellStyle name="Output" xfId="40" builtinId="21" customBuiltin="1"/>
    <cellStyle name="Output 2" xfId="102" xr:uid="{00000000-0005-0000-0000-0000E8000000}"/>
    <cellStyle name="Output 2 2" xfId="220" xr:uid="{00000000-0005-0000-0000-0000E9000000}"/>
    <cellStyle name="Output 2 2 2" xfId="221" xr:uid="{00000000-0005-0000-0000-0000EA000000}"/>
    <cellStyle name="Output 2 3" xfId="222" xr:uid="{00000000-0005-0000-0000-0000EB000000}"/>
    <cellStyle name="Output 3" xfId="223" xr:uid="{00000000-0005-0000-0000-0000EC000000}"/>
    <cellStyle name="Percent 2" xfId="151" xr:uid="{00000000-0005-0000-0000-0000EE000000}"/>
    <cellStyle name="Percent 2 2" xfId="152" xr:uid="{00000000-0005-0000-0000-0000EF000000}"/>
    <cellStyle name="Percent 2 3" xfId="153" xr:uid="{00000000-0005-0000-0000-0000F0000000}"/>
    <cellStyle name="Percent 3" xfId="154" xr:uid="{00000000-0005-0000-0000-0000F1000000}"/>
    <cellStyle name="Percent 3 2" xfId="155" xr:uid="{00000000-0005-0000-0000-0000F2000000}"/>
    <cellStyle name="Percent 4" xfId="156" xr:uid="{00000000-0005-0000-0000-0000F3000000}"/>
    <cellStyle name="Percent 5" xfId="252" xr:uid="{00000000-0005-0000-0000-0000F4000000}"/>
    <cellStyle name="QIS Heading 3" xfId="157" xr:uid="{00000000-0005-0000-0000-0000F5000000}"/>
    <cellStyle name="STYL0 - Style1" xfId="41" xr:uid="{00000000-0005-0000-0000-0000F6000000}"/>
    <cellStyle name="STYL1 - Style2" xfId="42" xr:uid="{00000000-0005-0000-0000-0000F7000000}"/>
    <cellStyle name="STYL2 - Style3" xfId="43" xr:uid="{00000000-0005-0000-0000-0000F8000000}"/>
    <cellStyle name="STYL3 - Style4" xfId="44" xr:uid="{00000000-0005-0000-0000-0000F9000000}"/>
    <cellStyle name="STYL4 - Style5" xfId="45" xr:uid="{00000000-0005-0000-0000-0000FA000000}"/>
    <cellStyle name="STYL5 - Style6" xfId="46" xr:uid="{00000000-0005-0000-0000-0000FB000000}"/>
    <cellStyle name="STYL6 - Style7" xfId="47" xr:uid="{00000000-0005-0000-0000-0000FC000000}"/>
    <cellStyle name="STYL7 - Style8" xfId="48" xr:uid="{00000000-0005-0000-0000-0000FD000000}"/>
    <cellStyle name="subtotals" xfId="158" xr:uid="{00000000-0005-0000-0000-0000FE000000}"/>
    <cellStyle name="Title" xfId="49" builtinId="15" customBuiltin="1"/>
    <cellStyle name="Title 2" xfId="103" xr:uid="{00000000-0005-0000-0000-000000010000}"/>
    <cellStyle name="Total" xfId="50" builtinId="25" customBuiltin="1"/>
    <cellStyle name="Total 2" xfId="68" xr:uid="{00000000-0005-0000-0000-000002010000}"/>
    <cellStyle name="Total 2 2" xfId="224" xr:uid="{00000000-0005-0000-0000-000003010000}"/>
    <cellStyle name="Total 2 2 2" xfId="225" xr:uid="{00000000-0005-0000-0000-000004010000}"/>
    <cellStyle name="Total 2 3" xfId="226" xr:uid="{00000000-0005-0000-0000-000005010000}"/>
    <cellStyle name="Total 3" xfId="69" xr:uid="{00000000-0005-0000-0000-000006010000}"/>
    <cellStyle name="Total 3 2" xfId="227" xr:uid="{00000000-0005-0000-0000-000007010000}"/>
    <cellStyle name="Total 3 3" xfId="228" xr:uid="{00000000-0005-0000-0000-000008010000}"/>
    <cellStyle name="Total 3 4" xfId="229" xr:uid="{00000000-0005-0000-0000-000009010000}"/>
    <cellStyle name="Total 4" xfId="230" xr:uid="{00000000-0005-0000-0000-00000A010000}"/>
    <cellStyle name="Total 5" xfId="231" xr:uid="{00000000-0005-0000-0000-00000B010000}"/>
    <cellStyle name="UnitValuation" xfId="159" xr:uid="{00000000-0005-0000-0000-00000C010000}"/>
    <cellStyle name="Unlocked Input" xfId="160" xr:uid="{00000000-0005-0000-0000-00000D010000}"/>
    <cellStyle name="Warning Text" xfId="51" builtinId="11" customBuiltin="1"/>
    <cellStyle name="Warning Text 2" xfId="104" xr:uid="{00000000-0005-0000-0000-00000F010000}"/>
  </cellStyles>
  <dxfs count="5">
    <dxf>
      <font>
        <b/>
        <i/>
      </font>
      <fill>
        <patternFill>
          <bgColor rgb="FFFF0000"/>
        </patternFill>
      </fill>
      <border>
        <left style="thin">
          <color auto="1"/>
        </left>
        <right style="thin">
          <color auto="1"/>
        </right>
        <top style="thin">
          <color auto="1"/>
        </top>
        <bottom style="thin">
          <color auto="1"/>
        </bottom>
      </border>
    </dxf>
    <dxf>
      <font>
        <b/>
        <i/>
        <strike val="0"/>
      </font>
      <fill>
        <patternFill patternType="solid">
          <fgColor indexed="64"/>
          <bgColor rgb="FFFF0000"/>
        </patternFill>
      </fill>
      <border>
        <left style="thin">
          <color indexed="64"/>
        </left>
        <right style="thin">
          <color indexed="64"/>
        </right>
        <top style="thin">
          <color indexed="64"/>
        </top>
        <bottom style="thin">
          <color indexed="64"/>
        </bottom>
      </border>
    </dxf>
    <dxf>
      <font>
        <b/>
        <i/>
      </font>
      <fill>
        <patternFill>
          <bgColor rgb="FFFF0000"/>
        </patternFill>
      </fill>
      <border>
        <left style="thin">
          <color auto="1"/>
        </left>
        <right style="thin">
          <color auto="1"/>
        </right>
        <top style="thin">
          <color auto="1"/>
        </top>
        <bottom style="thin">
          <color auto="1"/>
        </bottom>
      </border>
    </dxf>
    <dxf>
      <font>
        <b/>
        <i/>
      </font>
      <fill>
        <patternFill>
          <bgColor rgb="FFFF0000"/>
        </patternFill>
      </fill>
      <border>
        <left style="thin">
          <color auto="1"/>
        </left>
        <right style="thin">
          <color auto="1"/>
        </right>
        <top style="thin">
          <color auto="1"/>
        </top>
        <bottom style="thin">
          <color auto="1"/>
        </bottom>
      </border>
    </dxf>
    <dxf>
      <font>
        <b/>
        <i/>
      </font>
      <fill>
        <patternFill>
          <bgColor rgb="FFFF00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3</xdr:row>
      <xdr:rowOff>38100</xdr:rowOff>
    </xdr:from>
    <xdr:to>
      <xdr:col>2</xdr:col>
      <xdr:colOff>457200</xdr:colOff>
      <xdr:row>5</xdr:row>
      <xdr:rowOff>21167</xdr:rowOff>
    </xdr:to>
    <xdr:pic>
      <xdr:nvPicPr>
        <xdr:cNvPr id="2" name="Picture 1">
          <a:extLst>
            <a:ext uri="{FF2B5EF4-FFF2-40B4-BE49-F238E27FC236}">
              <a16:creationId xmlns:a16="http://schemas.microsoft.com/office/drawing/2014/main" id="{67F8B406-73AC-4CB5-A673-988005211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628650"/>
          <a:ext cx="15906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msoit.com\TOR\PUBLIC\Pension%20Consulting\Regulatory\Reg\Clients\J\Jamaica%20Financial%20Services%20Commission\IFRS%20Revision%20of%20Forms\Revised%20FSC%20IFRS%2017%20Forms\Sent%20to%20FSC\Quarterly%20Template%20-%20General%20Companies%20IFRS%2017_clean_14Feb.xlsx?7866D677" TargetMode="External"/><Relationship Id="rId1" Type="http://schemas.openxmlformats.org/officeDocument/2006/relationships/externalLinkPath" Target="file:///\\7866D677\Quarterly%20Template%20-%20General%20Companies%20IFRS%2017_clean_14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5">
          <cell r="B15" t="str">
            <v>Y</v>
          </cell>
        </row>
      </sheetData>
      <sheetData sheetId="43"/>
      <sheetData sheetId="44"/>
      <sheetData sheetId="4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2.bin"/><Relationship Id="rId1" Type="http://schemas.openxmlformats.org/officeDocument/2006/relationships/printerSettings" Target="../printerSettings/printerSettings22.bin"/><Relationship Id="rId4" Type="http://schemas.openxmlformats.org/officeDocument/2006/relationships/comments" Target="../comments1.xml"/></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35"/>
  <sheetViews>
    <sheetView tabSelected="1" zoomScale="75" zoomScaleNormal="75" workbookViewId="0"/>
  </sheetViews>
  <sheetFormatPr defaultRowHeight="14"/>
  <cols>
    <col min="1" max="2" width="8.84375" style="36"/>
    <col min="3" max="3" width="7.07421875" style="36" customWidth="1"/>
    <col min="4" max="4" width="7.4609375" style="36" customWidth="1"/>
    <col min="5" max="5" width="7.53515625" style="36" customWidth="1"/>
    <col min="6" max="6" width="4.07421875" style="36" customWidth="1"/>
    <col min="7" max="7" width="5.3046875" style="36" customWidth="1"/>
    <col min="8" max="8" width="10.07421875" style="36" customWidth="1"/>
    <col min="9" max="9" width="4.3046875" style="36" bestFit="1" customWidth="1"/>
    <col min="10" max="10" width="8.84375" style="36"/>
    <col min="11" max="11" width="2.3046875" style="36" customWidth="1"/>
    <col min="12" max="12" width="7.07421875" style="36" customWidth="1"/>
    <col min="13" max="258" width="8.84375" style="36"/>
    <col min="259" max="259" width="7.07421875" style="36" customWidth="1"/>
    <col min="260" max="260" width="7.4609375" style="36" customWidth="1"/>
    <col min="261" max="261" width="7.53515625" style="36" customWidth="1"/>
    <col min="262" max="262" width="4.07421875" style="36" customWidth="1"/>
    <col min="263" max="263" width="5.3046875" style="36" customWidth="1"/>
    <col min="264" max="264" width="10.07421875" style="36" customWidth="1"/>
    <col min="265" max="265" width="4" style="36" customWidth="1"/>
    <col min="266" max="266" width="8.84375" style="36"/>
    <col min="267" max="267" width="2.3046875" style="36" customWidth="1"/>
    <col min="268" max="268" width="7.07421875" style="36" customWidth="1"/>
    <col min="269" max="514" width="8.84375" style="36"/>
    <col min="515" max="515" width="7.07421875" style="36" customWidth="1"/>
    <col min="516" max="516" width="7.4609375" style="36" customWidth="1"/>
    <col min="517" max="517" width="7.53515625" style="36" customWidth="1"/>
    <col min="518" max="518" width="4.07421875" style="36" customWidth="1"/>
    <col min="519" max="519" width="5.3046875" style="36" customWidth="1"/>
    <col min="520" max="520" width="10.07421875" style="36" customWidth="1"/>
    <col min="521" max="521" width="4" style="36" customWidth="1"/>
    <col min="522" max="522" width="8.84375" style="36"/>
    <col min="523" max="523" width="2.3046875" style="36" customWidth="1"/>
    <col min="524" max="524" width="7.07421875" style="36" customWidth="1"/>
    <col min="525" max="770" width="8.84375" style="36"/>
    <col min="771" max="771" width="7.07421875" style="36" customWidth="1"/>
    <col min="772" max="772" width="7.4609375" style="36" customWidth="1"/>
    <col min="773" max="773" width="7.53515625" style="36" customWidth="1"/>
    <col min="774" max="774" width="4.07421875" style="36" customWidth="1"/>
    <col min="775" max="775" width="5.3046875" style="36" customWidth="1"/>
    <col min="776" max="776" width="10.07421875" style="36" customWidth="1"/>
    <col min="777" max="777" width="4" style="36" customWidth="1"/>
    <col min="778" max="778" width="8.84375" style="36"/>
    <col min="779" max="779" width="2.3046875" style="36" customWidth="1"/>
    <col min="780" max="780" width="7.07421875" style="36" customWidth="1"/>
    <col min="781" max="1026" width="8.84375" style="36"/>
    <col min="1027" max="1027" width="7.07421875" style="36" customWidth="1"/>
    <col min="1028" max="1028" width="7.4609375" style="36" customWidth="1"/>
    <col min="1029" max="1029" width="7.53515625" style="36" customWidth="1"/>
    <col min="1030" max="1030" width="4.07421875" style="36" customWidth="1"/>
    <col min="1031" max="1031" width="5.3046875" style="36" customWidth="1"/>
    <col min="1032" max="1032" width="10.07421875" style="36" customWidth="1"/>
    <col min="1033" max="1033" width="4" style="36" customWidth="1"/>
    <col min="1034" max="1034" width="8.84375" style="36"/>
    <col min="1035" max="1035" width="2.3046875" style="36" customWidth="1"/>
    <col min="1036" max="1036" width="7.07421875" style="36" customWidth="1"/>
    <col min="1037" max="1282" width="8.84375" style="36"/>
    <col min="1283" max="1283" width="7.07421875" style="36" customWidth="1"/>
    <col min="1284" max="1284" width="7.4609375" style="36" customWidth="1"/>
    <col min="1285" max="1285" width="7.53515625" style="36" customWidth="1"/>
    <col min="1286" max="1286" width="4.07421875" style="36" customWidth="1"/>
    <col min="1287" max="1287" width="5.3046875" style="36" customWidth="1"/>
    <col min="1288" max="1288" width="10.07421875" style="36" customWidth="1"/>
    <col min="1289" max="1289" width="4" style="36" customWidth="1"/>
    <col min="1290" max="1290" width="8.84375" style="36"/>
    <col min="1291" max="1291" width="2.3046875" style="36" customWidth="1"/>
    <col min="1292" max="1292" width="7.07421875" style="36" customWidth="1"/>
    <col min="1293" max="1538" width="8.84375" style="36"/>
    <col min="1539" max="1539" width="7.07421875" style="36" customWidth="1"/>
    <col min="1540" max="1540" width="7.4609375" style="36" customWidth="1"/>
    <col min="1541" max="1541" width="7.53515625" style="36" customWidth="1"/>
    <col min="1542" max="1542" width="4.07421875" style="36" customWidth="1"/>
    <col min="1543" max="1543" width="5.3046875" style="36" customWidth="1"/>
    <col min="1544" max="1544" width="10.07421875" style="36" customWidth="1"/>
    <col min="1545" max="1545" width="4" style="36" customWidth="1"/>
    <col min="1546" max="1546" width="8.84375" style="36"/>
    <col min="1547" max="1547" width="2.3046875" style="36" customWidth="1"/>
    <col min="1548" max="1548" width="7.07421875" style="36" customWidth="1"/>
    <col min="1549" max="1794" width="8.84375" style="36"/>
    <col min="1795" max="1795" width="7.07421875" style="36" customWidth="1"/>
    <col min="1796" max="1796" width="7.4609375" style="36" customWidth="1"/>
    <col min="1797" max="1797" width="7.53515625" style="36" customWidth="1"/>
    <col min="1798" max="1798" width="4.07421875" style="36" customWidth="1"/>
    <col min="1799" max="1799" width="5.3046875" style="36" customWidth="1"/>
    <col min="1800" max="1800" width="10.07421875" style="36" customWidth="1"/>
    <col min="1801" max="1801" width="4" style="36" customWidth="1"/>
    <col min="1802" max="1802" width="8.84375" style="36"/>
    <col min="1803" max="1803" width="2.3046875" style="36" customWidth="1"/>
    <col min="1804" max="1804" width="7.07421875" style="36" customWidth="1"/>
    <col min="1805" max="2050" width="8.84375" style="36"/>
    <col min="2051" max="2051" width="7.07421875" style="36" customWidth="1"/>
    <col min="2052" max="2052" width="7.4609375" style="36" customWidth="1"/>
    <col min="2053" max="2053" width="7.53515625" style="36" customWidth="1"/>
    <col min="2054" max="2054" width="4.07421875" style="36" customWidth="1"/>
    <col min="2055" max="2055" width="5.3046875" style="36" customWidth="1"/>
    <col min="2056" max="2056" width="10.07421875" style="36" customWidth="1"/>
    <col min="2057" max="2057" width="4" style="36" customWidth="1"/>
    <col min="2058" max="2058" width="8.84375" style="36"/>
    <col min="2059" max="2059" width="2.3046875" style="36" customWidth="1"/>
    <col min="2060" max="2060" width="7.07421875" style="36" customWidth="1"/>
    <col min="2061" max="2306" width="8.84375" style="36"/>
    <col min="2307" max="2307" width="7.07421875" style="36" customWidth="1"/>
    <col min="2308" max="2308" width="7.4609375" style="36" customWidth="1"/>
    <col min="2309" max="2309" width="7.53515625" style="36" customWidth="1"/>
    <col min="2310" max="2310" width="4.07421875" style="36" customWidth="1"/>
    <col min="2311" max="2311" width="5.3046875" style="36" customWidth="1"/>
    <col min="2312" max="2312" width="10.07421875" style="36" customWidth="1"/>
    <col min="2313" max="2313" width="4" style="36" customWidth="1"/>
    <col min="2314" max="2314" width="8.84375" style="36"/>
    <col min="2315" max="2315" width="2.3046875" style="36" customWidth="1"/>
    <col min="2316" max="2316" width="7.07421875" style="36" customWidth="1"/>
    <col min="2317" max="2562" width="8.84375" style="36"/>
    <col min="2563" max="2563" width="7.07421875" style="36" customWidth="1"/>
    <col min="2564" max="2564" width="7.4609375" style="36" customWidth="1"/>
    <col min="2565" max="2565" width="7.53515625" style="36" customWidth="1"/>
    <col min="2566" max="2566" width="4.07421875" style="36" customWidth="1"/>
    <col min="2567" max="2567" width="5.3046875" style="36" customWidth="1"/>
    <col min="2568" max="2568" width="10.07421875" style="36" customWidth="1"/>
    <col min="2569" max="2569" width="4" style="36" customWidth="1"/>
    <col min="2570" max="2570" width="8.84375" style="36"/>
    <col min="2571" max="2571" width="2.3046875" style="36" customWidth="1"/>
    <col min="2572" max="2572" width="7.07421875" style="36" customWidth="1"/>
    <col min="2573" max="2818" width="8.84375" style="36"/>
    <col min="2819" max="2819" width="7.07421875" style="36" customWidth="1"/>
    <col min="2820" max="2820" width="7.4609375" style="36" customWidth="1"/>
    <col min="2821" max="2821" width="7.53515625" style="36" customWidth="1"/>
    <col min="2822" max="2822" width="4.07421875" style="36" customWidth="1"/>
    <col min="2823" max="2823" width="5.3046875" style="36" customWidth="1"/>
    <col min="2824" max="2824" width="10.07421875" style="36" customWidth="1"/>
    <col min="2825" max="2825" width="4" style="36" customWidth="1"/>
    <col min="2826" max="2826" width="8.84375" style="36"/>
    <col min="2827" max="2827" width="2.3046875" style="36" customWidth="1"/>
    <col min="2828" max="2828" width="7.07421875" style="36" customWidth="1"/>
    <col min="2829" max="3074" width="8.84375" style="36"/>
    <col min="3075" max="3075" width="7.07421875" style="36" customWidth="1"/>
    <col min="3076" max="3076" width="7.4609375" style="36" customWidth="1"/>
    <col min="3077" max="3077" width="7.53515625" style="36" customWidth="1"/>
    <col min="3078" max="3078" width="4.07421875" style="36" customWidth="1"/>
    <col min="3079" max="3079" width="5.3046875" style="36" customWidth="1"/>
    <col min="3080" max="3080" width="10.07421875" style="36" customWidth="1"/>
    <col min="3081" max="3081" width="4" style="36" customWidth="1"/>
    <col min="3082" max="3082" width="8.84375" style="36"/>
    <col min="3083" max="3083" width="2.3046875" style="36" customWidth="1"/>
    <col min="3084" max="3084" width="7.07421875" style="36" customWidth="1"/>
    <col min="3085" max="3330" width="8.84375" style="36"/>
    <col min="3331" max="3331" width="7.07421875" style="36" customWidth="1"/>
    <col min="3332" max="3332" width="7.4609375" style="36" customWidth="1"/>
    <col min="3333" max="3333" width="7.53515625" style="36" customWidth="1"/>
    <col min="3334" max="3334" width="4.07421875" style="36" customWidth="1"/>
    <col min="3335" max="3335" width="5.3046875" style="36" customWidth="1"/>
    <col min="3336" max="3336" width="10.07421875" style="36" customWidth="1"/>
    <col min="3337" max="3337" width="4" style="36" customWidth="1"/>
    <col min="3338" max="3338" width="8.84375" style="36"/>
    <col min="3339" max="3339" width="2.3046875" style="36" customWidth="1"/>
    <col min="3340" max="3340" width="7.07421875" style="36" customWidth="1"/>
    <col min="3341" max="3586" width="8.84375" style="36"/>
    <col min="3587" max="3587" width="7.07421875" style="36" customWidth="1"/>
    <col min="3588" max="3588" width="7.4609375" style="36" customWidth="1"/>
    <col min="3589" max="3589" width="7.53515625" style="36" customWidth="1"/>
    <col min="3590" max="3590" width="4.07421875" style="36" customWidth="1"/>
    <col min="3591" max="3591" width="5.3046875" style="36" customWidth="1"/>
    <col min="3592" max="3592" width="10.07421875" style="36" customWidth="1"/>
    <col min="3593" max="3593" width="4" style="36" customWidth="1"/>
    <col min="3594" max="3594" width="8.84375" style="36"/>
    <col min="3595" max="3595" width="2.3046875" style="36" customWidth="1"/>
    <col min="3596" max="3596" width="7.07421875" style="36" customWidth="1"/>
    <col min="3597" max="3842" width="8.84375" style="36"/>
    <col min="3843" max="3843" width="7.07421875" style="36" customWidth="1"/>
    <col min="3844" max="3844" width="7.4609375" style="36" customWidth="1"/>
    <col min="3845" max="3845" width="7.53515625" style="36" customWidth="1"/>
    <col min="3846" max="3846" width="4.07421875" style="36" customWidth="1"/>
    <col min="3847" max="3847" width="5.3046875" style="36" customWidth="1"/>
    <col min="3848" max="3848" width="10.07421875" style="36" customWidth="1"/>
    <col min="3849" max="3849" width="4" style="36" customWidth="1"/>
    <col min="3850" max="3850" width="8.84375" style="36"/>
    <col min="3851" max="3851" width="2.3046875" style="36" customWidth="1"/>
    <col min="3852" max="3852" width="7.07421875" style="36" customWidth="1"/>
    <col min="3853" max="4098" width="8.84375" style="36"/>
    <col min="4099" max="4099" width="7.07421875" style="36" customWidth="1"/>
    <col min="4100" max="4100" width="7.4609375" style="36" customWidth="1"/>
    <col min="4101" max="4101" width="7.53515625" style="36" customWidth="1"/>
    <col min="4102" max="4102" width="4.07421875" style="36" customWidth="1"/>
    <col min="4103" max="4103" width="5.3046875" style="36" customWidth="1"/>
    <col min="4104" max="4104" width="10.07421875" style="36" customWidth="1"/>
    <col min="4105" max="4105" width="4" style="36" customWidth="1"/>
    <col min="4106" max="4106" width="8.84375" style="36"/>
    <col min="4107" max="4107" width="2.3046875" style="36" customWidth="1"/>
    <col min="4108" max="4108" width="7.07421875" style="36" customWidth="1"/>
    <col min="4109" max="4354" width="8.84375" style="36"/>
    <col min="4355" max="4355" width="7.07421875" style="36" customWidth="1"/>
    <col min="4356" max="4356" width="7.4609375" style="36" customWidth="1"/>
    <col min="4357" max="4357" width="7.53515625" style="36" customWidth="1"/>
    <col min="4358" max="4358" width="4.07421875" style="36" customWidth="1"/>
    <col min="4359" max="4359" width="5.3046875" style="36" customWidth="1"/>
    <col min="4360" max="4360" width="10.07421875" style="36" customWidth="1"/>
    <col min="4361" max="4361" width="4" style="36" customWidth="1"/>
    <col min="4362" max="4362" width="8.84375" style="36"/>
    <col min="4363" max="4363" width="2.3046875" style="36" customWidth="1"/>
    <col min="4364" max="4364" width="7.07421875" style="36" customWidth="1"/>
    <col min="4365" max="4610" width="8.84375" style="36"/>
    <col min="4611" max="4611" width="7.07421875" style="36" customWidth="1"/>
    <col min="4612" max="4612" width="7.4609375" style="36" customWidth="1"/>
    <col min="4613" max="4613" width="7.53515625" style="36" customWidth="1"/>
    <col min="4614" max="4614" width="4.07421875" style="36" customWidth="1"/>
    <col min="4615" max="4615" width="5.3046875" style="36" customWidth="1"/>
    <col min="4616" max="4616" width="10.07421875" style="36" customWidth="1"/>
    <col min="4617" max="4617" width="4" style="36" customWidth="1"/>
    <col min="4618" max="4618" width="8.84375" style="36"/>
    <col min="4619" max="4619" width="2.3046875" style="36" customWidth="1"/>
    <col min="4620" max="4620" width="7.07421875" style="36" customWidth="1"/>
    <col min="4621" max="4866" width="8.84375" style="36"/>
    <col min="4867" max="4867" width="7.07421875" style="36" customWidth="1"/>
    <col min="4868" max="4868" width="7.4609375" style="36" customWidth="1"/>
    <col min="4869" max="4869" width="7.53515625" style="36" customWidth="1"/>
    <col min="4870" max="4870" width="4.07421875" style="36" customWidth="1"/>
    <col min="4871" max="4871" width="5.3046875" style="36" customWidth="1"/>
    <col min="4872" max="4872" width="10.07421875" style="36" customWidth="1"/>
    <col min="4873" max="4873" width="4" style="36" customWidth="1"/>
    <col min="4874" max="4874" width="8.84375" style="36"/>
    <col min="4875" max="4875" width="2.3046875" style="36" customWidth="1"/>
    <col min="4876" max="4876" width="7.07421875" style="36" customWidth="1"/>
    <col min="4877" max="5122" width="8.84375" style="36"/>
    <col min="5123" max="5123" width="7.07421875" style="36" customWidth="1"/>
    <col min="5124" max="5124" width="7.4609375" style="36" customWidth="1"/>
    <col min="5125" max="5125" width="7.53515625" style="36" customWidth="1"/>
    <col min="5126" max="5126" width="4.07421875" style="36" customWidth="1"/>
    <col min="5127" max="5127" width="5.3046875" style="36" customWidth="1"/>
    <col min="5128" max="5128" width="10.07421875" style="36" customWidth="1"/>
    <col min="5129" max="5129" width="4" style="36" customWidth="1"/>
    <col min="5130" max="5130" width="8.84375" style="36"/>
    <col min="5131" max="5131" width="2.3046875" style="36" customWidth="1"/>
    <col min="5132" max="5132" width="7.07421875" style="36" customWidth="1"/>
    <col min="5133" max="5378" width="8.84375" style="36"/>
    <col min="5379" max="5379" width="7.07421875" style="36" customWidth="1"/>
    <col min="5380" max="5380" width="7.4609375" style="36" customWidth="1"/>
    <col min="5381" max="5381" width="7.53515625" style="36" customWidth="1"/>
    <col min="5382" max="5382" width="4.07421875" style="36" customWidth="1"/>
    <col min="5383" max="5383" width="5.3046875" style="36" customWidth="1"/>
    <col min="5384" max="5384" width="10.07421875" style="36" customWidth="1"/>
    <col min="5385" max="5385" width="4" style="36" customWidth="1"/>
    <col min="5386" max="5386" width="8.84375" style="36"/>
    <col min="5387" max="5387" width="2.3046875" style="36" customWidth="1"/>
    <col min="5388" max="5388" width="7.07421875" style="36" customWidth="1"/>
    <col min="5389" max="5634" width="8.84375" style="36"/>
    <col min="5635" max="5635" width="7.07421875" style="36" customWidth="1"/>
    <col min="5636" max="5636" width="7.4609375" style="36" customWidth="1"/>
    <col min="5637" max="5637" width="7.53515625" style="36" customWidth="1"/>
    <col min="5638" max="5638" width="4.07421875" style="36" customWidth="1"/>
    <col min="5639" max="5639" width="5.3046875" style="36" customWidth="1"/>
    <col min="5640" max="5640" width="10.07421875" style="36" customWidth="1"/>
    <col min="5641" max="5641" width="4" style="36" customWidth="1"/>
    <col min="5642" max="5642" width="8.84375" style="36"/>
    <col min="5643" max="5643" width="2.3046875" style="36" customWidth="1"/>
    <col min="5644" max="5644" width="7.07421875" style="36" customWidth="1"/>
    <col min="5645" max="5890" width="8.84375" style="36"/>
    <col min="5891" max="5891" width="7.07421875" style="36" customWidth="1"/>
    <col min="5892" max="5892" width="7.4609375" style="36" customWidth="1"/>
    <col min="5893" max="5893" width="7.53515625" style="36" customWidth="1"/>
    <col min="5894" max="5894" width="4.07421875" style="36" customWidth="1"/>
    <col min="5895" max="5895" width="5.3046875" style="36" customWidth="1"/>
    <col min="5896" max="5896" width="10.07421875" style="36" customWidth="1"/>
    <col min="5897" max="5897" width="4" style="36" customWidth="1"/>
    <col min="5898" max="5898" width="8.84375" style="36"/>
    <col min="5899" max="5899" width="2.3046875" style="36" customWidth="1"/>
    <col min="5900" max="5900" width="7.07421875" style="36" customWidth="1"/>
    <col min="5901" max="6146" width="8.84375" style="36"/>
    <col min="6147" max="6147" width="7.07421875" style="36" customWidth="1"/>
    <col min="6148" max="6148" width="7.4609375" style="36" customWidth="1"/>
    <col min="6149" max="6149" width="7.53515625" style="36" customWidth="1"/>
    <col min="6150" max="6150" width="4.07421875" style="36" customWidth="1"/>
    <col min="6151" max="6151" width="5.3046875" style="36" customWidth="1"/>
    <col min="6152" max="6152" width="10.07421875" style="36" customWidth="1"/>
    <col min="6153" max="6153" width="4" style="36" customWidth="1"/>
    <col min="6154" max="6154" width="8.84375" style="36"/>
    <col min="6155" max="6155" width="2.3046875" style="36" customWidth="1"/>
    <col min="6156" max="6156" width="7.07421875" style="36" customWidth="1"/>
    <col min="6157" max="6402" width="8.84375" style="36"/>
    <col min="6403" max="6403" width="7.07421875" style="36" customWidth="1"/>
    <col min="6404" max="6404" width="7.4609375" style="36" customWidth="1"/>
    <col min="6405" max="6405" width="7.53515625" style="36" customWidth="1"/>
    <col min="6406" max="6406" width="4.07421875" style="36" customWidth="1"/>
    <col min="6407" max="6407" width="5.3046875" style="36" customWidth="1"/>
    <col min="6408" max="6408" width="10.07421875" style="36" customWidth="1"/>
    <col min="6409" max="6409" width="4" style="36" customWidth="1"/>
    <col min="6410" max="6410" width="8.84375" style="36"/>
    <col min="6411" max="6411" width="2.3046875" style="36" customWidth="1"/>
    <col min="6412" max="6412" width="7.07421875" style="36" customWidth="1"/>
    <col min="6413" max="6658" width="8.84375" style="36"/>
    <col min="6659" max="6659" width="7.07421875" style="36" customWidth="1"/>
    <col min="6660" max="6660" width="7.4609375" style="36" customWidth="1"/>
    <col min="6661" max="6661" width="7.53515625" style="36" customWidth="1"/>
    <col min="6662" max="6662" width="4.07421875" style="36" customWidth="1"/>
    <col min="6663" max="6663" width="5.3046875" style="36" customWidth="1"/>
    <col min="6664" max="6664" width="10.07421875" style="36" customWidth="1"/>
    <col min="6665" max="6665" width="4" style="36" customWidth="1"/>
    <col min="6666" max="6666" width="8.84375" style="36"/>
    <col min="6667" max="6667" width="2.3046875" style="36" customWidth="1"/>
    <col min="6668" max="6668" width="7.07421875" style="36" customWidth="1"/>
    <col min="6669" max="6914" width="8.84375" style="36"/>
    <col min="6915" max="6915" width="7.07421875" style="36" customWidth="1"/>
    <col min="6916" max="6916" width="7.4609375" style="36" customWidth="1"/>
    <col min="6917" max="6917" width="7.53515625" style="36" customWidth="1"/>
    <col min="6918" max="6918" width="4.07421875" style="36" customWidth="1"/>
    <col min="6919" max="6919" width="5.3046875" style="36" customWidth="1"/>
    <col min="6920" max="6920" width="10.07421875" style="36" customWidth="1"/>
    <col min="6921" max="6921" width="4" style="36" customWidth="1"/>
    <col min="6922" max="6922" width="8.84375" style="36"/>
    <col min="6923" max="6923" width="2.3046875" style="36" customWidth="1"/>
    <col min="6924" max="6924" width="7.07421875" style="36" customWidth="1"/>
    <col min="6925" max="7170" width="8.84375" style="36"/>
    <col min="7171" max="7171" width="7.07421875" style="36" customWidth="1"/>
    <col min="7172" max="7172" width="7.4609375" style="36" customWidth="1"/>
    <col min="7173" max="7173" width="7.53515625" style="36" customWidth="1"/>
    <col min="7174" max="7174" width="4.07421875" style="36" customWidth="1"/>
    <col min="7175" max="7175" width="5.3046875" style="36" customWidth="1"/>
    <col min="7176" max="7176" width="10.07421875" style="36" customWidth="1"/>
    <col min="7177" max="7177" width="4" style="36" customWidth="1"/>
    <col min="7178" max="7178" width="8.84375" style="36"/>
    <col min="7179" max="7179" width="2.3046875" style="36" customWidth="1"/>
    <col min="7180" max="7180" width="7.07421875" style="36" customWidth="1"/>
    <col min="7181" max="7426" width="8.84375" style="36"/>
    <col min="7427" max="7427" width="7.07421875" style="36" customWidth="1"/>
    <col min="7428" max="7428" width="7.4609375" style="36" customWidth="1"/>
    <col min="7429" max="7429" width="7.53515625" style="36" customWidth="1"/>
    <col min="7430" max="7430" width="4.07421875" style="36" customWidth="1"/>
    <col min="7431" max="7431" width="5.3046875" style="36" customWidth="1"/>
    <col min="7432" max="7432" width="10.07421875" style="36" customWidth="1"/>
    <col min="7433" max="7433" width="4" style="36" customWidth="1"/>
    <col min="7434" max="7434" width="8.84375" style="36"/>
    <col min="7435" max="7435" width="2.3046875" style="36" customWidth="1"/>
    <col min="7436" max="7436" width="7.07421875" style="36" customWidth="1"/>
    <col min="7437" max="7682" width="8.84375" style="36"/>
    <col min="7683" max="7683" width="7.07421875" style="36" customWidth="1"/>
    <col min="7684" max="7684" width="7.4609375" style="36" customWidth="1"/>
    <col min="7685" max="7685" width="7.53515625" style="36" customWidth="1"/>
    <col min="7686" max="7686" width="4.07421875" style="36" customWidth="1"/>
    <col min="7687" max="7687" width="5.3046875" style="36" customWidth="1"/>
    <col min="7688" max="7688" width="10.07421875" style="36" customWidth="1"/>
    <col min="7689" max="7689" width="4" style="36" customWidth="1"/>
    <col min="7690" max="7690" width="8.84375" style="36"/>
    <col min="7691" max="7691" width="2.3046875" style="36" customWidth="1"/>
    <col min="7692" max="7692" width="7.07421875" style="36" customWidth="1"/>
    <col min="7693" max="7938" width="8.84375" style="36"/>
    <col min="7939" max="7939" width="7.07421875" style="36" customWidth="1"/>
    <col min="7940" max="7940" width="7.4609375" style="36" customWidth="1"/>
    <col min="7941" max="7941" width="7.53515625" style="36" customWidth="1"/>
    <col min="7942" max="7942" width="4.07421875" style="36" customWidth="1"/>
    <col min="7943" max="7943" width="5.3046875" style="36" customWidth="1"/>
    <col min="7944" max="7944" width="10.07421875" style="36" customWidth="1"/>
    <col min="7945" max="7945" width="4" style="36" customWidth="1"/>
    <col min="7946" max="7946" width="8.84375" style="36"/>
    <col min="7947" max="7947" width="2.3046875" style="36" customWidth="1"/>
    <col min="7948" max="7948" width="7.07421875" style="36" customWidth="1"/>
    <col min="7949" max="8194" width="8.84375" style="36"/>
    <col min="8195" max="8195" width="7.07421875" style="36" customWidth="1"/>
    <col min="8196" max="8196" width="7.4609375" style="36" customWidth="1"/>
    <col min="8197" max="8197" width="7.53515625" style="36" customWidth="1"/>
    <col min="8198" max="8198" width="4.07421875" style="36" customWidth="1"/>
    <col min="8199" max="8199" width="5.3046875" style="36" customWidth="1"/>
    <col min="8200" max="8200" width="10.07421875" style="36" customWidth="1"/>
    <col min="8201" max="8201" width="4" style="36" customWidth="1"/>
    <col min="8202" max="8202" width="8.84375" style="36"/>
    <col min="8203" max="8203" width="2.3046875" style="36" customWidth="1"/>
    <col min="8204" max="8204" width="7.07421875" style="36" customWidth="1"/>
    <col min="8205" max="8450" width="8.84375" style="36"/>
    <col min="8451" max="8451" width="7.07421875" style="36" customWidth="1"/>
    <col min="8452" max="8452" width="7.4609375" style="36" customWidth="1"/>
    <col min="8453" max="8453" width="7.53515625" style="36" customWidth="1"/>
    <col min="8454" max="8454" width="4.07421875" style="36" customWidth="1"/>
    <col min="8455" max="8455" width="5.3046875" style="36" customWidth="1"/>
    <col min="8456" max="8456" width="10.07421875" style="36" customWidth="1"/>
    <col min="8457" max="8457" width="4" style="36" customWidth="1"/>
    <col min="8458" max="8458" width="8.84375" style="36"/>
    <col min="8459" max="8459" width="2.3046875" style="36" customWidth="1"/>
    <col min="8460" max="8460" width="7.07421875" style="36" customWidth="1"/>
    <col min="8461" max="8706" width="8.84375" style="36"/>
    <col min="8707" max="8707" width="7.07421875" style="36" customWidth="1"/>
    <col min="8708" max="8708" width="7.4609375" style="36" customWidth="1"/>
    <col min="8709" max="8709" width="7.53515625" style="36" customWidth="1"/>
    <col min="8710" max="8710" width="4.07421875" style="36" customWidth="1"/>
    <col min="8711" max="8711" width="5.3046875" style="36" customWidth="1"/>
    <col min="8712" max="8712" width="10.07421875" style="36" customWidth="1"/>
    <col min="8713" max="8713" width="4" style="36" customWidth="1"/>
    <col min="8714" max="8714" width="8.84375" style="36"/>
    <col min="8715" max="8715" width="2.3046875" style="36" customWidth="1"/>
    <col min="8716" max="8716" width="7.07421875" style="36" customWidth="1"/>
    <col min="8717" max="8962" width="8.84375" style="36"/>
    <col min="8963" max="8963" width="7.07421875" style="36" customWidth="1"/>
    <col min="8964" max="8964" width="7.4609375" style="36" customWidth="1"/>
    <col min="8965" max="8965" width="7.53515625" style="36" customWidth="1"/>
    <col min="8966" max="8966" width="4.07421875" style="36" customWidth="1"/>
    <col min="8967" max="8967" width="5.3046875" style="36" customWidth="1"/>
    <col min="8968" max="8968" width="10.07421875" style="36" customWidth="1"/>
    <col min="8969" max="8969" width="4" style="36" customWidth="1"/>
    <col min="8970" max="8970" width="8.84375" style="36"/>
    <col min="8971" max="8971" width="2.3046875" style="36" customWidth="1"/>
    <col min="8972" max="8972" width="7.07421875" style="36" customWidth="1"/>
    <col min="8973" max="9218" width="8.84375" style="36"/>
    <col min="9219" max="9219" width="7.07421875" style="36" customWidth="1"/>
    <col min="9220" max="9220" width="7.4609375" style="36" customWidth="1"/>
    <col min="9221" max="9221" width="7.53515625" style="36" customWidth="1"/>
    <col min="9222" max="9222" width="4.07421875" style="36" customWidth="1"/>
    <col min="9223" max="9223" width="5.3046875" style="36" customWidth="1"/>
    <col min="9224" max="9224" width="10.07421875" style="36" customWidth="1"/>
    <col min="9225" max="9225" width="4" style="36" customWidth="1"/>
    <col min="9226" max="9226" width="8.84375" style="36"/>
    <col min="9227" max="9227" width="2.3046875" style="36" customWidth="1"/>
    <col min="9228" max="9228" width="7.07421875" style="36" customWidth="1"/>
    <col min="9229" max="9474" width="8.84375" style="36"/>
    <col min="9475" max="9475" width="7.07421875" style="36" customWidth="1"/>
    <col min="9476" max="9476" width="7.4609375" style="36" customWidth="1"/>
    <col min="9477" max="9477" width="7.53515625" style="36" customWidth="1"/>
    <col min="9478" max="9478" width="4.07421875" style="36" customWidth="1"/>
    <col min="9479" max="9479" width="5.3046875" style="36" customWidth="1"/>
    <col min="9480" max="9480" width="10.07421875" style="36" customWidth="1"/>
    <col min="9481" max="9481" width="4" style="36" customWidth="1"/>
    <col min="9482" max="9482" width="8.84375" style="36"/>
    <col min="9483" max="9483" width="2.3046875" style="36" customWidth="1"/>
    <col min="9484" max="9484" width="7.07421875" style="36" customWidth="1"/>
    <col min="9485" max="9730" width="8.84375" style="36"/>
    <col min="9731" max="9731" width="7.07421875" style="36" customWidth="1"/>
    <col min="9732" max="9732" width="7.4609375" style="36" customWidth="1"/>
    <col min="9733" max="9733" width="7.53515625" style="36" customWidth="1"/>
    <col min="9734" max="9734" width="4.07421875" style="36" customWidth="1"/>
    <col min="9735" max="9735" width="5.3046875" style="36" customWidth="1"/>
    <col min="9736" max="9736" width="10.07421875" style="36" customWidth="1"/>
    <col min="9737" max="9737" width="4" style="36" customWidth="1"/>
    <col min="9738" max="9738" width="8.84375" style="36"/>
    <col min="9739" max="9739" width="2.3046875" style="36" customWidth="1"/>
    <col min="9740" max="9740" width="7.07421875" style="36" customWidth="1"/>
    <col min="9741" max="9986" width="8.84375" style="36"/>
    <col min="9987" max="9987" width="7.07421875" style="36" customWidth="1"/>
    <col min="9988" max="9988" width="7.4609375" style="36" customWidth="1"/>
    <col min="9989" max="9989" width="7.53515625" style="36" customWidth="1"/>
    <col min="9990" max="9990" width="4.07421875" style="36" customWidth="1"/>
    <col min="9991" max="9991" width="5.3046875" style="36" customWidth="1"/>
    <col min="9992" max="9992" width="10.07421875" style="36" customWidth="1"/>
    <col min="9993" max="9993" width="4" style="36" customWidth="1"/>
    <col min="9994" max="9994" width="8.84375" style="36"/>
    <col min="9995" max="9995" width="2.3046875" style="36" customWidth="1"/>
    <col min="9996" max="9996" width="7.07421875" style="36" customWidth="1"/>
    <col min="9997" max="10242" width="8.84375" style="36"/>
    <col min="10243" max="10243" width="7.07421875" style="36" customWidth="1"/>
    <col min="10244" max="10244" width="7.4609375" style="36" customWidth="1"/>
    <col min="10245" max="10245" width="7.53515625" style="36" customWidth="1"/>
    <col min="10246" max="10246" width="4.07421875" style="36" customWidth="1"/>
    <col min="10247" max="10247" width="5.3046875" style="36" customWidth="1"/>
    <col min="10248" max="10248" width="10.07421875" style="36" customWidth="1"/>
    <col min="10249" max="10249" width="4" style="36" customWidth="1"/>
    <col min="10250" max="10250" width="8.84375" style="36"/>
    <col min="10251" max="10251" width="2.3046875" style="36" customWidth="1"/>
    <col min="10252" max="10252" width="7.07421875" style="36" customWidth="1"/>
    <col min="10253" max="10498" width="8.84375" style="36"/>
    <col min="10499" max="10499" width="7.07421875" style="36" customWidth="1"/>
    <col min="10500" max="10500" width="7.4609375" style="36" customWidth="1"/>
    <col min="10501" max="10501" width="7.53515625" style="36" customWidth="1"/>
    <col min="10502" max="10502" width="4.07421875" style="36" customWidth="1"/>
    <col min="10503" max="10503" width="5.3046875" style="36" customWidth="1"/>
    <col min="10504" max="10504" width="10.07421875" style="36" customWidth="1"/>
    <col min="10505" max="10505" width="4" style="36" customWidth="1"/>
    <col min="10506" max="10506" width="8.84375" style="36"/>
    <col min="10507" max="10507" width="2.3046875" style="36" customWidth="1"/>
    <col min="10508" max="10508" width="7.07421875" style="36" customWidth="1"/>
    <col min="10509" max="10754" width="8.84375" style="36"/>
    <col min="10755" max="10755" width="7.07421875" style="36" customWidth="1"/>
    <col min="10756" max="10756" width="7.4609375" style="36" customWidth="1"/>
    <col min="10757" max="10757" width="7.53515625" style="36" customWidth="1"/>
    <col min="10758" max="10758" width="4.07421875" style="36" customWidth="1"/>
    <col min="10759" max="10759" width="5.3046875" style="36" customWidth="1"/>
    <col min="10760" max="10760" width="10.07421875" style="36" customWidth="1"/>
    <col min="10761" max="10761" width="4" style="36" customWidth="1"/>
    <col min="10762" max="10762" width="8.84375" style="36"/>
    <col min="10763" max="10763" width="2.3046875" style="36" customWidth="1"/>
    <col min="10764" max="10764" width="7.07421875" style="36" customWidth="1"/>
    <col min="10765" max="11010" width="8.84375" style="36"/>
    <col min="11011" max="11011" width="7.07421875" style="36" customWidth="1"/>
    <col min="11012" max="11012" width="7.4609375" style="36" customWidth="1"/>
    <col min="11013" max="11013" width="7.53515625" style="36" customWidth="1"/>
    <col min="11014" max="11014" width="4.07421875" style="36" customWidth="1"/>
    <col min="11015" max="11015" width="5.3046875" style="36" customWidth="1"/>
    <col min="11016" max="11016" width="10.07421875" style="36" customWidth="1"/>
    <col min="11017" max="11017" width="4" style="36" customWidth="1"/>
    <col min="11018" max="11018" width="8.84375" style="36"/>
    <col min="11019" max="11019" width="2.3046875" style="36" customWidth="1"/>
    <col min="11020" max="11020" width="7.07421875" style="36" customWidth="1"/>
    <col min="11021" max="11266" width="8.84375" style="36"/>
    <col min="11267" max="11267" width="7.07421875" style="36" customWidth="1"/>
    <col min="11268" max="11268" width="7.4609375" style="36" customWidth="1"/>
    <col min="11269" max="11269" width="7.53515625" style="36" customWidth="1"/>
    <col min="11270" max="11270" width="4.07421875" style="36" customWidth="1"/>
    <col min="11271" max="11271" width="5.3046875" style="36" customWidth="1"/>
    <col min="11272" max="11272" width="10.07421875" style="36" customWidth="1"/>
    <col min="11273" max="11273" width="4" style="36" customWidth="1"/>
    <col min="11274" max="11274" width="8.84375" style="36"/>
    <col min="11275" max="11275" width="2.3046875" style="36" customWidth="1"/>
    <col min="11276" max="11276" width="7.07421875" style="36" customWidth="1"/>
    <col min="11277" max="11522" width="8.84375" style="36"/>
    <col min="11523" max="11523" width="7.07421875" style="36" customWidth="1"/>
    <col min="11524" max="11524" width="7.4609375" style="36" customWidth="1"/>
    <col min="11525" max="11525" width="7.53515625" style="36" customWidth="1"/>
    <col min="11526" max="11526" width="4.07421875" style="36" customWidth="1"/>
    <col min="11527" max="11527" width="5.3046875" style="36" customWidth="1"/>
    <col min="11528" max="11528" width="10.07421875" style="36" customWidth="1"/>
    <col min="11529" max="11529" width="4" style="36" customWidth="1"/>
    <col min="11530" max="11530" width="8.84375" style="36"/>
    <col min="11531" max="11531" width="2.3046875" style="36" customWidth="1"/>
    <col min="11532" max="11532" width="7.07421875" style="36" customWidth="1"/>
    <col min="11533" max="11778" width="8.84375" style="36"/>
    <col min="11779" max="11779" width="7.07421875" style="36" customWidth="1"/>
    <col min="11780" max="11780" width="7.4609375" style="36" customWidth="1"/>
    <col min="11781" max="11781" width="7.53515625" style="36" customWidth="1"/>
    <col min="11782" max="11782" width="4.07421875" style="36" customWidth="1"/>
    <col min="11783" max="11783" width="5.3046875" style="36" customWidth="1"/>
    <col min="11784" max="11784" width="10.07421875" style="36" customWidth="1"/>
    <col min="11785" max="11785" width="4" style="36" customWidth="1"/>
    <col min="11786" max="11786" width="8.84375" style="36"/>
    <col min="11787" max="11787" width="2.3046875" style="36" customWidth="1"/>
    <col min="11788" max="11788" width="7.07421875" style="36" customWidth="1"/>
    <col min="11789" max="12034" width="8.84375" style="36"/>
    <col min="12035" max="12035" width="7.07421875" style="36" customWidth="1"/>
    <col min="12036" max="12036" width="7.4609375" style="36" customWidth="1"/>
    <col min="12037" max="12037" width="7.53515625" style="36" customWidth="1"/>
    <col min="12038" max="12038" width="4.07421875" style="36" customWidth="1"/>
    <col min="12039" max="12039" width="5.3046875" style="36" customWidth="1"/>
    <col min="12040" max="12040" width="10.07421875" style="36" customWidth="1"/>
    <col min="12041" max="12041" width="4" style="36" customWidth="1"/>
    <col min="12042" max="12042" width="8.84375" style="36"/>
    <col min="12043" max="12043" width="2.3046875" style="36" customWidth="1"/>
    <col min="12044" max="12044" width="7.07421875" style="36" customWidth="1"/>
    <col min="12045" max="12290" width="8.84375" style="36"/>
    <col min="12291" max="12291" width="7.07421875" style="36" customWidth="1"/>
    <col min="12292" max="12292" width="7.4609375" style="36" customWidth="1"/>
    <col min="12293" max="12293" width="7.53515625" style="36" customWidth="1"/>
    <col min="12294" max="12294" width="4.07421875" style="36" customWidth="1"/>
    <col min="12295" max="12295" width="5.3046875" style="36" customWidth="1"/>
    <col min="12296" max="12296" width="10.07421875" style="36" customWidth="1"/>
    <col min="12297" max="12297" width="4" style="36" customWidth="1"/>
    <col min="12298" max="12298" width="8.84375" style="36"/>
    <col min="12299" max="12299" width="2.3046875" style="36" customWidth="1"/>
    <col min="12300" max="12300" width="7.07421875" style="36" customWidth="1"/>
    <col min="12301" max="12546" width="8.84375" style="36"/>
    <col min="12547" max="12547" width="7.07421875" style="36" customWidth="1"/>
    <col min="12548" max="12548" width="7.4609375" style="36" customWidth="1"/>
    <col min="12549" max="12549" width="7.53515625" style="36" customWidth="1"/>
    <col min="12550" max="12550" width="4.07421875" style="36" customWidth="1"/>
    <col min="12551" max="12551" width="5.3046875" style="36" customWidth="1"/>
    <col min="12552" max="12552" width="10.07421875" style="36" customWidth="1"/>
    <col min="12553" max="12553" width="4" style="36" customWidth="1"/>
    <col min="12554" max="12554" width="8.84375" style="36"/>
    <col min="12555" max="12555" width="2.3046875" style="36" customWidth="1"/>
    <col min="12556" max="12556" width="7.07421875" style="36" customWidth="1"/>
    <col min="12557" max="12802" width="8.84375" style="36"/>
    <col min="12803" max="12803" width="7.07421875" style="36" customWidth="1"/>
    <col min="12804" max="12804" width="7.4609375" style="36" customWidth="1"/>
    <col min="12805" max="12805" width="7.53515625" style="36" customWidth="1"/>
    <col min="12806" max="12806" width="4.07421875" style="36" customWidth="1"/>
    <col min="12807" max="12807" width="5.3046875" style="36" customWidth="1"/>
    <col min="12808" max="12808" width="10.07421875" style="36" customWidth="1"/>
    <col min="12809" max="12809" width="4" style="36" customWidth="1"/>
    <col min="12810" max="12810" width="8.84375" style="36"/>
    <col min="12811" max="12811" width="2.3046875" style="36" customWidth="1"/>
    <col min="12812" max="12812" width="7.07421875" style="36" customWidth="1"/>
    <col min="12813" max="13058" width="8.84375" style="36"/>
    <col min="13059" max="13059" width="7.07421875" style="36" customWidth="1"/>
    <col min="13060" max="13060" width="7.4609375" style="36" customWidth="1"/>
    <col min="13061" max="13061" width="7.53515625" style="36" customWidth="1"/>
    <col min="13062" max="13062" width="4.07421875" style="36" customWidth="1"/>
    <col min="13063" max="13063" width="5.3046875" style="36" customWidth="1"/>
    <col min="13064" max="13064" width="10.07421875" style="36" customWidth="1"/>
    <col min="13065" max="13065" width="4" style="36" customWidth="1"/>
    <col min="13066" max="13066" width="8.84375" style="36"/>
    <col min="13067" max="13067" width="2.3046875" style="36" customWidth="1"/>
    <col min="13068" max="13068" width="7.07421875" style="36" customWidth="1"/>
    <col min="13069" max="13314" width="8.84375" style="36"/>
    <col min="13315" max="13315" width="7.07421875" style="36" customWidth="1"/>
    <col min="13316" max="13316" width="7.4609375" style="36" customWidth="1"/>
    <col min="13317" max="13317" width="7.53515625" style="36" customWidth="1"/>
    <col min="13318" max="13318" width="4.07421875" style="36" customWidth="1"/>
    <col min="13319" max="13319" width="5.3046875" style="36" customWidth="1"/>
    <col min="13320" max="13320" width="10.07421875" style="36" customWidth="1"/>
    <col min="13321" max="13321" width="4" style="36" customWidth="1"/>
    <col min="13322" max="13322" width="8.84375" style="36"/>
    <col min="13323" max="13323" width="2.3046875" style="36" customWidth="1"/>
    <col min="13324" max="13324" width="7.07421875" style="36" customWidth="1"/>
    <col min="13325" max="13570" width="8.84375" style="36"/>
    <col min="13571" max="13571" width="7.07421875" style="36" customWidth="1"/>
    <col min="13572" max="13572" width="7.4609375" style="36" customWidth="1"/>
    <col min="13573" max="13573" width="7.53515625" style="36" customWidth="1"/>
    <col min="13574" max="13574" width="4.07421875" style="36" customWidth="1"/>
    <col min="13575" max="13575" width="5.3046875" style="36" customWidth="1"/>
    <col min="13576" max="13576" width="10.07421875" style="36" customWidth="1"/>
    <col min="13577" max="13577" width="4" style="36" customWidth="1"/>
    <col min="13578" max="13578" width="8.84375" style="36"/>
    <col min="13579" max="13579" width="2.3046875" style="36" customWidth="1"/>
    <col min="13580" max="13580" width="7.07421875" style="36" customWidth="1"/>
    <col min="13581" max="13826" width="8.84375" style="36"/>
    <col min="13827" max="13827" width="7.07421875" style="36" customWidth="1"/>
    <col min="13828" max="13828" width="7.4609375" style="36" customWidth="1"/>
    <col min="13829" max="13829" width="7.53515625" style="36" customWidth="1"/>
    <col min="13830" max="13830" width="4.07421875" style="36" customWidth="1"/>
    <col min="13831" max="13831" width="5.3046875" style="36" customWidth="1"/>
    <col min="13832" max="13832" width="10.07421875" style="36" customWidth="1"/>
    <col min="13833" max="13833" width="4" style="36" customWidth="1"/>
    <col min="13834" max="13834" width="8.84375" style="36"/>
    <col min="13835" max="13835" width="2.3046875" style="36" customWidth="1"/>
    <col min="13836" max="13836" width="7.07421875" style="36" customWidth="1"/>
    <col min="13837" max="14082" width="8.84375" style="36"/>
    <col min="14083" max="14083" width="7.07421875" style="36" customWidth="1"/>
    <col min="14084" max="14084" width="7.4609375" style="36" customWidth="1"/>
    <col min="14085" max="14085" width="7.53515625" style="36" customWidth="1"/>
    <col min="14086" max="14086" width="4.07421875" style="36" customWidth="1"/>
    <col min="14087" max="14087" width="5.3046875" style="36" customWidth="1"/>
    <col min="14088" max="14088" width="10.07421875" style="36" customWidth="1"/>
    <col min="14089" max="14089" width="4" style="36" customWidth="1"/>
    <col min="14090" max="14090" width="8.84375" style="36"/>
    <col min="14091" max="14091" width="2.3046875" style="36" customWidth="1"/>
    <col min="14092" max="14092" width="7.07421875" style="36" customWidth="1"/>
    <col min="14093" max="14338" width="8.84375" style="36"/>
    <col min="14339" max="14339" width="7.07421875" style="36" customWidth="1"/>
    <col min="14340" max="14340" width="7.4609375" style="36" customWidth="1"/>
    <col min="14341" max="14341" width="7.53515625" style="36" customWidth="1"/>
    <col min="14342" max="14342" width="4.07421875" style="36" customWidth="1"/>
    <col min="14343" max="14343" width="5.3046875" style="36" customWidth="1"/>
    <col min="14344" max="14344" width="10.07421875" style="36" customWidth="1"/>
    <col min="14345" max="14345" width="4" style="36" customWidth="1"/>
    <col min="14346" max="14346" width="8.84375" style="36"/>
    <col min="14347" max="14347" width="2.3046875" style="36" customWidth="1"/>
    <col min="14348" max="14348" width="7.07421875" style="36" customWidth="1"/>
    <col min="14349" max="14594" width="8.84375" style="36"/>
    <col min="14595" max="14595" width="7.07421875" style="36" customWidth="1"/>
    <col min="14596" max="14596" width="7.4609375" style="36" customWidth="1"/>
    <col min="14597" max="14597" width="7.53515625" style="36" customWidth="1"/>
    <col min="14598" max="14598" width="4.07421875" style="36" customWidth="1"/>
    <col min="14599" max="14599" width="5.3046875" style="36" customWidth="1"/>
    <col min="14600" max="14600" width="10.07421875" style="36" customWidth="1"/>
    <col min="14601" max="14601" width="4" style="36" customWidth="1"/>
    <col min="14602" max="14602" width="8.84375" style="36"/>
    <col min="14603" max="14603" width="2.3046875" style="36" customWidth="1"/>
    <col min="14604" max="14604" width="7.07421875" style="36" customWidth="1"/>
    <col min="14605" max="14850" width="8.84375" style="36"/>
    <col min="14851" max="14851" width="7.07421875" style="36" customWidth="1"/>
    <col min="14852" max="14852" width="7.4609375" style="36" customWidth="1"/>
    <col min="14853" max="14853" width="7.53515625" style="36" customWidth="1"/>
    <col min="14854" max="14854" width="4.07421875" style="36" customWidth="1"/>
    <col min="14855" max="14855" width="5.3046875" style="36" customWidth="1"/>
    <col min="14856" max="14856" width="10.07421875" style="36" customWidth="1"/>
    <col min="14857" max="14857" width="4" style="36" customWidth="1"/>
    <col min="14858" max="14858" width="8.84375" style="36"/>
    <col min="14859" max="14859" width="2.3046875" style="36" customWidth="1"/>
    <col min="14860" max="14860" width="7.07421875" style="36" customWidth="1"/>
    <col min="14861" max="15106" width="8.84375" style="36"/>
    <col min="15107" max="15107" width="7.07421875" style="36" customWidth="1"/>
    <col min="15108" max="15108" width="7.4609375" style="36" customWidth="1"/>
    <col min="15109" max="15109" width="7.53515625" style="36" customWidth="1"/>
    <col min="15110" max="15110" width="4.07421875" style="36" customWidth="1"/>
    <col min="15111" max="15111" width="5.3046875" style="36" customWidth="1"/>
    <col min="15112" max="15112" width="10.07421875" style="36" customWidth="1"/>
    <col min="15113" max="15113" width="4" style="36" customWidth="1"/>
    <col min="15114" max="15114" width="8.84375" style="36"/>
    <col min="15115" max="15115" width="2.3046875" style="36" customWidth="1"/>
    <col min="15116" max="15116" width="7.07421875" style="36" customWidth="1"/>
    <col min="15117" max="15362" width="8.84375" style="36"/>
    <col min="15363" max="15363" width="7.07421875" style="36" customWidth="1"/>
    <col min="15364" max="15364" width="7.4609375" style="36" customWidth="1"/>
    <col min="15365" max="15365" width="7.53515625" style="36" customWidth="1"/>
    <col min="15366" max="15366" width="4.07421875" style="36" customWidth="1"/>
    <col min="15367" max="15367" width="5.3046875" style="36" customWidth="1"/>
    <col min="15368" max="15368" width="10.07421875" style="36" customWidth="1"/>
    <col min="15369" max="15369" width="4" style="36" customWidth="1"/>
    <col min="15370" max="15370" width="8.84375" style="36"/>
    <col min="15371" max="15371" width="2.3046875" style="36" customWidth="1"/>
    <col min="15372" max="15372" width="7.07421875" style="36" customWidth="1"/>
    <col min="15373" max="15618" width="8.84375" style="36"/>
    <col min="15619" max="15619" width="7.07421875" style="36" customWidth="1"/>
    <col min="15620" max="15620" width="7.4609375" style="36" customWidth="1"/>
    <col min="15621" max="15621" width="7.53515625" style="36" customWidth="1"/>
    <col min="15622" max="15622" width="4.07421875" style="36" customWidth="1"/>
    <col min="15623" max="15623" width="5.3046875" style="36" customWidth="1"/>
    <col min="15624" max="15624" width="10.07421875" style="36" customWidth="1"/>
    <col min="15625" max="15625" width="4" style="36" customWidth="1"/>
    <col min="15626" max="15626" width="8.84375" style="36"/>
    <col min="15627" max="15627" width="2.3046875" style="36" customWidth="1"/>
    <col min="15628" max="15628" width="7.07421875" style="36" customWidth="1"/>
    <col min="15629" max="15874" width="8.84375" style="36"/>
    <col min="15875" max="15875" width="7.07421875" style="36" customWidth="1"/>
    <col min="15876" max="15876" width="7.4609375" style="36" customWidth="1"/>
    <col min="15877" max="15877" width="7.53515625" style="36" customWidth="1"/>
    <col min="15878" max="15878" width="4.07421875" style="36" customWidth="1"/>
    <col min="15879" max="15879" width="5.3046875" style="36" customWidth="1"/>
    <col min="15880" max="15880" width="10.07421875" style="36" customWidth="1"/>
    <col min="15881" max="15881" width="4" style="36" customWidth="1"/>
    <col min="15882" max="15882" width="8.84375" style="36"/>
    <col min="15883" max="15883" width="2.3046875" style="36" customWidth="1"/>
    <col min="15884" max="15884" width="7.07421875" style="36" customWidth="1"/>
    <col min="15885" max="16130" width="8.84375" style="36"/>
    <col min="16131" max="16131" width="7.07421875" style="36" customWidth="1"/>
    <col min="16132" max="16132" width="7.4609375" style="36" customWidth="1"/>
    <col min="16133" max="16133" width="7.53515625" style="36" customWidth="1"/>
    <col min="16134" max="16134" width="4.07421875" style="36" customWidth="1"/>
    <col min="16135" max="16135" width="5.3046875" style="36" customWidth="1"/>
    <col min="16136" max="16136" width="10.07421875" style="36" customWidth="1"/>
    <col min="16137" max="16137" width="4" style="36" customWidth="1"/>
    <col min="16138" max="16138" width="8.84375" style="36"/>
    <col min="16139" max="16139" width="2.3046875" style="36" customWidth="1"/>
    <col min="16140" max="16140" width="7.07421875" style="36" customWidth="1"/>
    <col min="16141" max="16384" width="8.84375" style="36"/>
  </cols>
  <sheetData>
    <row r="1" spans="1:24" ht="15.75" customHeight="1" thickBot="1">
      <c r="A1" s="470"/>
      <c r="B1" s="470"/>
      <c r="C1" s="470"/>
      <c r="D1" s="470"/>
      <c r="E1" s="470"/>
      <c r="F1" s="470"/>
      <c r="G1" s="470"/>
      <c r="H1" s="470"/>
      <c r="I1" s="470"/>
      <c r="J1" s="470"/>
      <c r="K1" s="470"/>
    </row>
    <row r="2" spans="1:24">
      <c r="A2" s="560" t="s">
        <v>167</v>
      </c>
      <c r="B2" s="561"/>
      <c r="C2" s="561"/>
      <c r="D2" s="561"/>
      <c r="E2" s="561"/>
      <c r="F2" s="561"/>
      <c r="G2" s="561"/>
      <c r="H2" s="561"/>
      <c r="I2" s="561"/>
      <c r="J2" s="561"/>
      <c r="K2" s="471"/>
    </row>
    <row r="3" spans="1:24" ht="14.5" thickBot="1">
      <c r="A3" s="562"/>
      <c r="B3" s="562"/>
      <c r="C3" s="562"/>
      <c r="D3" s="562"/>
      <c r="E3" s="562"/>
      <c r="F3" s="562"/>
      <c r="G3" s="562"/>
      <c r="H3" s="562"/>
      <c r="I3" s="562"/>
      <c r="J3" s="562"/>
      <c r="K3" s="471"/>
    </row>
    <row r="4" spans="1:24" ht="29.5">
      <c r="A4" s="182"/>
      <c r="B4" s="182"/>
      <c r="C4" s="182"/>
      <c r="D4" s="182"/>
      <c r="E4" s="182"/>
      <c r="F4" s="182"/>
      <c r="G4" s="182"/>
      <c r="H4" s="182"/>
      <c r="I4" s="182"/>
      <c r="J4" s="182"/>
      <c r="K4" s="470"/>
    </row>
    <row r="5" spans="1:24" ht="37" customHeight="1">
      <c r="A5" s="182"/>
      <c r="B5" s="182"/>
      <c r="C5" s="182"/>
      <c r="D5" s="35"/>
      <c r="E5" s="182"/>
      <c r="F5" s="182"/>
      <c r="G5" s="182"/>
      <c r="H5" s="182"/>
      <c r="I5" s="182"/>
      <c r="J5" s="182"/>
      <c r="K5" s="470"/>
    </row>
    <row r="6" spans="1:24" ht="29.5">
      <c r="A6" s="563" t="s">
        <v>168</v>
      </c>
      <c r="B6" s="564"/>
      <c r="C6" s="564"/>
      <c r="D6" s="564"/>
      <c r="E6" s="564"/>
      <c r="F6" s="564"/>
      <c r="G6" s="564"/>
      <c r="H6" s="564"/>
      <c r="I6" s="564"/>
      <c r="J6" s="564"/>
      <c r="K6" s="470"/>
      <c r="L6" s="472"/>
      <c r="M6" s="472"/>
      <c r="N6" s="472"/>
      <c r="O6" s="472"/>
      <c r="P6" s="472"/>
      <c r="Q6" s="472"/>
      <c r="R6" s="472"/>
      <c r="S6" s="472"/>
      <c r="T6" s="472"/>
      <c r="U6" s="472"/>
      <c r="V6" s="472"/>
      <c r="W6" s="182"/>
      <c r="X6" s="182"/>
    </row>
    <row r="7" spans="1:24" ht="15.5">
      <c r="A7" s="565" t="s">
        <v>169</v>
      </c>
      <c r="B7" s="566"/>
      <c r="C7" s="566"/>
      <c r="D7" s="566"/>
      <c r="E7" s="566"/>
      <c r="F7" s="566"/>
      <c r="G7" s="566"/>
      <c r="H7" s="566"/>
      <c r="I7" s="566"/>
      <c r="J7" s="566"/>
      <c r="K7" s="471"/>
      <c r="W7" s="182"/>
      <c r="X7" s="182"/>
    </row>
    <row r="8" spans="1:24" ht="25.5" customHeight="1">
      <c r="A8" s="567" t="s">
        <v>764</v>
      </c>
      <c r="B8" s="567"/>
      <c r="C8" s="567"/>
      <c r="D8" s="567"/>
      <c r="E8" s="567"/>
      <c r="F8" s="567"/>
      <c r="G8" s="567"/>
      <c r="H8" s="567"/>
      <c r="I8" s="567"/>
      <c r="J8" s="567"/>
      <c r="K8" s="470"/>
      <c r="L8" s="472"/>
      <c r="M8" s="472"/>
      <c r="N8" s="472"/>
      <c r="O8" s="472"/>
      <c r="P8" s="472"/>
      <c r="Q8" s="472"/>
      <c r="R8" s="472"/>
      <c r="S8" s="472"/>
      <c r="T8" s="472"/>
      <c r="U8" s="472"/>
      <c r="V8" s="472"/>
      <c r="W8" s="182"/>
      <c r="X8" s="182"/>
    </row>
    <row r="9" spans="1:24" ht="24" customHeight="1">
      <c r="A9" s="473" t="s">
        <v>170</v>
      </c>
      <c r="H9" s="460" t="s">
        <v>171</v>
      </c>
      <c r="K9" s="470"/>
    </row>
    <row r="10" spans="1:24" ht="14.25" customHeight="1">
      <c r="A10" s="473"/>
      <c r="H10" s="37"/>
      <c r="K10" s="470"/>
    </row>
    <row r="11" spans="1:24" ht="20.25" customHeight="1">
      <c r="A11" s="568" t="s">
        <v>695</v>
      </c>
      <c r="B11" s="568"/>
      <c r="C11" s="568"/>
      <c r="D11" s="568"/>
      <c r="E11" s="568"/>
      <c r="F11" s="568"/>
      <c r="H11" s="474" t="s">
        <v>173</v>
      </c>
      <c r="I11" s="475">
        <v>2023</v>
      </c>
      <c r="K11" s="470"/>
    </row>
    <row r="12" spans="1:24">
      <c r="A12" s="471"/>
      <c r="B12" s="471"/>
      <c r="C12" s="471"/>
      <c r="D12" s="471"/>
      <c r="E12" s="471"/>
      <c r="F12" s="471"/>
      <c r="G12" s="471"/>
      <c r="H12" s="471"/>
      <c r="I12" s="471"/>
      <c r="J12" s="471"/>
      <c r="K12" s="471"/>
    </row>
    <row r="13" spans="1:24" ht="5.25" customHeight="1">
      <c r="A13" s="471"/>
      <c r="B13" s="471"/>
      <c r="C13" s="471"/>
      <c r="D13" s="471"/>
      <c r="E13" s="471"/>
      <c r="F13" s="471"/>
      <c r="G13" s="471"/>
      <c r="H13" s="471"/>
      <c r="I13" s="471"/>
      <c r="J13" s="471"/>
      <c r="K13" s="471"/>
    </row>
    <row r="16" spans="1:24" hidden="1">
      <c r="D16" s="36" t="str">
        <f>IF(H11="March 31","1",IF(H11="June 30","2",IF(H11="September 30","3",IF(H11="December 31","4",0))))</f>
        <v>1</v>
      </c>
    </row>
    <row r="17" spans="6:9" hidden="1">
      <c r="F17" s="476" t="s">
        <v>173</v>
      </c>
      <c r="I17" s="36">
        <v>2012</v>
      </c>
    </row>
    <row r="18" spans="6:9" hidden="1">
      <c r="F18" s="476" t="s">
        <v>172</v>
      </c>
      <c r="I18" s="36">
        <v>2013</v>
      </c>
    </row>
    <row r="19" spans="6:9" hidden="1">
      <c r="F19" s="476" t="s">
        <v>174</v>
      </c>
      <c r="I19" s="36">
        <v>2014</v>
      </c>
    </row>
    <row r="20" spans="6:9" hidden="1">
      <c r="F20" s="476" t="s">
        <v>175</v>
      </c>
      <c r="I20" s="36">
        <v>2015</v>
      </c>
    </row>
    <row r="21" spans="6:9" hidden="1">
      <c r="I21" s="36">
        <v>2016</v>
      </c>
    </row>
    <row r="22" spans="6:9" hidden="1">
      <c r="I22" s="36">
        <v>2017</v>
      </c>
    </row>
    <row r="23" spans="6:9" hidden="1">
      <c r="I23" s="36">
        <v>2018</v>
      </c>
    </row>
    <row r="24" spans="6:9" hidden="1">
      <c r="I24" s="36">
        <v>2019</v>
      </c>
    </row>
    <row r="25" spans="6:9" hidden="1">
      <c r="G25" s="38"/>
      <c r="I25" s="36">
        <v>2020</v>
      </c>
    </row>
    <row r="26" spans="6:9" hidden="1">
      <c r="I26" s="36">
        <v>2021</v>
      </c>
    </row>
    <row r="27" spans="6:9" hidden="1">
      <c r="I27" s="36">
        <v>2022</v>
      </c>
    </row>
    <row r="28" spans="6:9" hidden="1">
      <c r="I28" s="36">
        <v>2023</v>
      </c>
    </row>
    <row r="29" spans="6:9" hidden="1">
      <c r="I29" s="36">
        <v>2024</v>
      </c>
    </row>
    <row r="30" spans="6:9" hidden="1">
      <c r="I30" s="36">
        <v>2025</v>
      </c>
    </row>
    <row r="31" spans="6:9" hidden="1">
      <c r="I31" s="36">
        <v>2026</v>
      </c>
    </row>
    <row r="32" spans="6:9" hidden="1">
      <c r="I32" s="36">
        <v>2027</v>
      </c>
    </row>
    <row r="33" spans="9:9" hidden="1">
      <c r="I33" s="36">
        <v>2028</v>
      </c>
    </row>
    <row r="34" spans="9:9" hidden="1">
      <c r="I34" s="36">
        <v>2029</v>
      </c>
    </row>
    <row r="35" spans="9:9" hidden="1">
      <c r="I35" s="36">
        <v>2030</v>
      </c>
    </row>
  </sheetData>
  <mergeCells count="5">
    <mergeCell ref="A2:J3"/>
    <mergeCell ref="A6:J6"/>
    <mergeCell ref="A7:J7"/>
    <mergeCell ref="A8:J8"/>
    <mergeCell ref="A11:F11"/>
  </mergeCells>
  <dataValidations count="2">
    <dataValidation type="list" allowBlank="1" showInputMessage="1" showErrorMessage="1" 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xr:uid="{00000000-0002-0000-1200-000000000000}">
      <formula1>$I$17:$I$35</formula1>
    </dataValidation>
    <dataValidation type="list" allowBlank="1" showInputMessage="1" showErrorMessage="1" sqref="H11 JD11 SZ11 ACV11 AMR11 AWN11 BGJ11 BQF11 CAB11 CJX11 CTT11 DDP11 DNL11 DXH11 EHD11 EQZ11 FAV11 FKR11 FUN11 GEJ11 GOF11 GYB11 HHX11 HRT11 IBP11 ILL11 IVH11 JFD11 JOZ11 JYV11 KIR11 KSN11 LCJ11 LMF11 LWB11 MFX11 MPT11 MZP11 NJL11 NTH11 ODD11 OMZ11 OWV11 PGR11 PQN11 QAJ11 QKF11 QUB11 RDX11 RNT11 RXP11 SHL11 SRH11 TBD11 TKZ11 TUV11 UER11 UON11 UYJ11 VIF11 VSB11 WBX11 WLT11 WVP11 H65547 JD65547 SZ65547 ACV65547 AMR65547 AWN65547 BGJ65547 BQF65547 CAB65547 CJX65547 CTT65547 DDP65547 DNL65547 DXH65547 EHD65547 EQZ65547 FAV65547 FKR65547 FUN65547 GEJ65547 GOF65547 GYB65547 HHX65547 HRT65547 IBP65547 ILL65547 IVH65547 JFD65547 JOZ65547 JYV65547 KIR65547 KSN65547 LCJ65547 LMF65547 LWB65547 MFX65547 MPT65547 MZP65547 NJL65547 NTH65547 ODD65547 OMZ65547 OWV65547 PGR65547 PQN65547 QAJ65547 QKF65547 QUB65547 RDX65547 RNT65547 RXP65547 SHL65547 SRH65547 TBD65547 TKZ65547 TUV65547 UER65547 UON65547 UYJ65547 VIF65547 VSB65547 WBX65547 WLT65547 WVP65547 H131083 JD131083 SZ131083 ACV131083 AMR131083 AWN131083 BGJ131083 BQF131083 CAB131083 CJX131083 CTT131083 DDP131083 DNL131083 DXH131083 EHD131083 EQZ131083 FAV131083 FKR131083 FUN131083 GEJ131083 GOF131083 GYB131083 HHX131083 HRT131083 IBP131083 ILL131083 IVH131083 JFD131083 JOZ131083 JYV131083 KIR131083 KSN131083 LCJ131083 LMF131083 LWB131083 MFX131083 MPT131083 MZP131083 NJL131083 NTH131083 ODD131083 OMZ131083 OWV131083 PGR131083 PQN131083 QAJ131083 QKF131083 QUB131083 RDX131083 RNT131083 RXP131083 SHL131083 SRH131083 TBD131083 TKZ131083 TUV131083 UER131083 UON131083 UYJ131083 VIF131083 VSB131083 WBX131083 WLT131083 WVP131083 H196619 JD196619 SZ196619 ACV196619 AMR196619 AWN196619 BGJ196619 BQF196619 CAB196619 CJX196619 CTT196619 DDP196619 DNL196619 DXH196619 EHD196619 EQZ196619 FAV196619 FKR196619 FUN196619 GEJ196619 GOF196619 GYB196619 HHX196619 HRT196619 IBP196619 ILL196619 IVH196619 JFD196619 JOZ196619 JYV196619 KIR196619 KSN196619 LCJ196619 LMF196619 LWB196619 MFX196619 MPT196619 MZP196619 NJL196619 NTH196619 ODD196619 OMZ196619 OWV196619 PGR196619 PQN196619 QAJ196619 QKF196619 QUB196619 RDX196619 RNT196619 RXP196619 SHL196619 SRH196619 TBD196619 TKZ196619 TUV196619 UER196619 UON196619 UYJ196619 VIF196619 VSB196619 WBX196619 WLT196619 WVP196619 H262155 JD262155 SZ262155 ACV262155 AMR262155 AWN262155 BGJ262155 BQF262155 CAB262155 CJX262155 CTT262155 DDP262155 DNL262155 DXH262155 EHD262155 EQZ262155 FAV262155 FKR262155 FUN262155 GEJ262155 GOF262155 GYB262155 HHX262155 HRT262155 IBP262155 ILL262155 IVH262155 JFD262155 JOZ262155 JYV262155 KIR262155 KSN262155 LCJ262155 LMF262155 LWB262155 MFX262155 MPT262155 MZP262155 NJL262155 NTH262155 ODD262155 OMZ262155 OWV262155 PGR262155 PQN262155 QAJ262155 QKF262155 QUB262155 RDX262155 RNT262155 RXP262155 SHL262155 SRH262155 TBD262155 TKZ262155 TUV262155 UER262155 UON262155 UYJ262155 VIF262155 VSB262155 WBX262155 WLT262155 WVP262155 H327691 JD327691 SZ327691 ACV327691 AMR327691 AWN327691 BGJ327691 BQF327691 CAB327691 CJX327691 CTT327691 DDP327691 DNL327691 DXH327691 EHD327691 EQZ327691 FAV327691 FKR327691 FUN327691 GEJ327691 GOF327691 GYB327691 HHX327691 HRT327691 IBP327691 ILL327691 IVH327691 JFD327691 JOZ327691 JYV327691 KIR327691 KSN327691 LCJ327691 LMF327691 LWB327691 MFX327691 MPT327691 MZP327691 NJL327691 NTH327691 ODD327691 OMZ327691 OWV327691 PGR327691 PQN327691 QAJ327691 QKF327691 QUB327691 RDX327691 RNT327691 RXP327691 SHL327691 SRH327691 TBD327691 TKZ327691 TUV327691 UER327691 UON327691 UYJ327691 VIF327691 VSB327691 WBX327691 WLT327691 WVP327691 H393227 JD393227 SZ393227 ACV393227 AMR393227 AWN393227 BGJ393227 BQF393227 CAB393227 CJX393227 CTT393227 DDP393227 DNL393227 DXH393227 EHD393227 EQZ393227 FAV393227 FKR393227 FUN393227 GEJ393227 GOF393227 GYB393227 HHX393227 HRT393227 IBP393227 ILL393227 IVH393227 JFD393227 JOZ393227 JYV393227 KIR393227 KSN393227 LCJ393227 LMF393227 LWB393227 MFX393227 MPT393227 MZP393227 NJL393227 NTH393227 ODD393227 OMZ393227 OWV393227 PGR393227 PQN393227 QAJ393227 QKF393227 QUB393227 RDX393227 RNT393227 RXP393227 SHL393227 SRH393227 TBD393227 TKZ393227 TUV393227 UER393227 UON393227 UYJ393227 VIF393227 VSB393227 WBX393227 WLT393227 WVP393227 H458763 JD458763 SZ458763 ACV458763 AMR458763 AWN458763 BGJ458763 BQF458763 CAB458763 CJX458763 CTT458763 DDP458763 DNL458763 DXH458763 EHD458763 EQZ458763 FAV458763 FKR458763 FUN458763 GEJ458763 GOF458763 GYB458763 HHX458763 HRT458763 IBP458763 ILL458763 IVH458763 JFD458763 JOZ458763 JYV458763 KIR458763 KSN458763 LCJ458763 LMF458763 LWB458763 MFX458763 MPT458763 MZP458763 NJL458763 NTH458763 ODD458763 OMZ458763 OWV458763 PGR458763 PQN458763 QAJ458763 QKF458763 QUB458763 RDX458763 RNT458763 RXP458763 SHL458763 SRH458763 TBD458763 TKZ458763 TUV458763 UER458763 UON458763 UYJ458763 VIF458763 VSB458763 WBX458763 WLT458763 WVP458763 H524299 JD524299 SZ524299 ACV524299 AMR524299 AWN524299 BGJ524299 BQF524299 CAB524299 CJX524299 CTT524299 DDP524299 DNL524299 DXH524299 EHD524299 EQZ524299 FAV524299 FKR524299 FUN524299 GEJ524299 GOF524299 GYB524299 HHX524299 HRT524299 IBP524299 ILL524299 IVH524299 JFD524299 JOZ524299 JYV524299 KIR524299 KSN524299 LCJ524299 LMF524299 LWB524299 MFX524299 MPT524299 MZP524299 NJL524299 NTH524299 ODD524299 OMZ524299 OWV524299 PGR524299 PQN524299 QAJ524299 QKF524299 QUB524299 RDX524299 RNT524299 RXP524299 SHL524299 SRH524299 TBD524299 TKZ524299 TUV524299 UER524299 UON524299 UYJ524299 VIF524299 VSB524299 WBX524299 WLT524299 WVP524299 H589835 JD589835 SZ589835 ACV589835 AMR589835 AWN589835 BGJ589835 BQF589835 CAB589835 CJX589835 CTT589835 DDP589835 DNL589835 DXH589835 EHD589835 EQZ589835 FAV589835 FKR589835 FUN589835 GEJ589835 GOF589835 GYB589835 HHX589835 HRT589835 IBP589835 ILL589835 IVH589835 JFD589835 JOZ589835 JYV589835 KIR589835 KSN589835 LCJ589835 LMF589835 LWB589835 MFX589835 MPT589835 MZP589835 NJL589835 NTH589835 ODD589835 OMZ589835 OWV589835 PGR589835 PQN589835 QAJ589835 QKF589835 QUB589835 RDX589835 RNT589835 RXP589835 SHL589835 SRH589835 TBD589835 TKZ589835 TUV589835 UER589835 UON589835 UYJ589835 VIF589835 VSB589835 WBX589835 WLT589835 WVP589835 H655371 JD655371 SZ655371 ACV655371 AMR655371 AWN655371 BGJ655371 BQF655371 CAB655371 CJX655371 CTT655371 DDP655371 DNL655371 DXH655371 EHD655371 EQZ655371 FAV655371 FKR655371 FUN655371 GEJ655371 GOF655371 GYB655371 HHX655371 HRT655371 IBP655371 ILL655371 IVH655371 JFD655371 JOZ655371 JYV655371 KIR655371 KSN655371 LCJ655371 LMF655371 LWB655371 MFX655371 MPT655371 MZP655371 NJL655371 NTH655371 ODD655371 OMZ655371 OWV655371 PGR655371 PQN655371 QAJ655371 QKF655371 QUB655371 RDX655371 RNT655371 RXP655371 SHL655371 SRH655371 TBD655371 TKZ655371 TUV655371 UER655371 UON655371 UYJ655371 VIF655371 VSB655371 WBX655371 WLT655371 WVP655371 H720907 JD720907 SZ720907 ACV720907 AMR720907 AWN720907 BGJ720907 BQF720907 CAB720907 CJX720907 CTT720907 DDP720907 DNL720907 DXH720907 EHD720907 EQZ720907 FAV720907 FKR720907 FUN720907 GEJ720907 GOF720907 GYB720907 HHX720907 HRT720907 IBP720907 ILL720907 IVH720907 JFD720907 JOZ720907 JYV720907 KIR720907 KSN720907 LCJ720907 LMF720907 LWB720907 MFX720907 MPT720907 MZP720907 NJL720907 NTH720907 ODD720907 OMZ720907 OWV720907 PGR720907 PQN720907 QAJ720907 QKF720907 QUB720907 RDX720907 RNT720907 RXP720907 SHL720907 SRH720907 TBD720907 TKZ720907 TUV720907 UER720907 UON720907 UYJ720907 VIF720907 VSB720907 WBX720907 WLT720907 WVP720907 H786443 JD786443 SZ786443 ACV786443 AMR786443 AWN786443 BGJ786443 BQF786443 CAB786443 CJX786443 CTT786443 DDP786443 DNL786443 DXH786443 EHD786443 EQZ786443 FAV786443 FKR786443 FUN786443 GEJ786443 GOF786443 GYB786443 HHX786443 HRT786443 IBP786443 ILL786443 IVH786443 JFD786443 JOZ786443 JYV786443 KIR786443 KSN786443 LCJ786443 LMF786443 LWB786443 MFX786443 MPT786443 MZP786443 NJL786443 NTH786443 ODD786443 OMZ786443 OWV786443 PGR786443 PQN786443 QAJ786443 QKF786443 QUB786443 RDX786443 RNT786443 RXP786443 SHL786443 SRH786443 TBD786443 TKZ786443 TUV786443 UER786443 UON786443 UYJ786443 VIF786443 VSB786443 WBX786443 WLT786443 WVP786443 H851979 JD851979 SZ851979 ACV851979 AMR851979 AWN851979 BGJ851979 BQF851979 CAB851979 CJX851979 CTT851979 DDP851979 DNL851979 DXH851979 EHD851979 EQZ851979 FAV851979 FKR851979 FUN851979 GEJ851979 GOF851979 GYB851979 HHX851979 HRT851979 IBP851979 ILL851979 IVH851979 JFD851979 JOZ851979 JYV851979 KIR851979 KSN851979 LCJ851979 LMF851979 LWB851979 MFX851979 MPT851979 MZP851979 NJL851979 NTH851979 ODD851979 OMZ851979 OWV851979 PGR851979 PQN851979 QAJ851979 QKF851979 QUB851979 RDX851979 RNT851979 RXP851979 SHL851979 SRH851979 TBD851979 TKZ851979 TUV851979 UER851979 UON851979 UYJ851979 VIF851979 VSB851979 WBX851979 WLT851979 WVP851979 H917515 JD917515 SZ917515 ACV917515 AMR917515 AWN917515 BGJ917515 BQF917515 CAB917515 CJX917515 CTT917515 DDP917515 DNL917515 DXH917515 EHD917515 EQZ917515 FAV917515 FKR917515 FUN917515 GEJ917515 GOF917515 GYB917515 HHX917515 HRT917515 IBP917515 ILL917515 IVH917515 JFD917515 JOZ917515 JYV917515 KIR917515 KSN917515 LCJ917515 LMF917515 LWB917515 MFX917515 MPT917515 MZP917515 NJL917515 NTH917515 ODD917515 OMZ917515 OWV917515 PGR917515 PQN917515 QAJ917515 QKF917515 QUB917515 RDX917515 RNT917515 RXP917515 SHL917515 SRH917515 TBD917515 TKZ917515 TUV917515 UER917515 UON917515 UYJ917515 VIF917515 VSB917515 WBX917515 WLT917515 WVP917515 H983051 JD983051 SZ983051 ACV983051 AMR983051 AWN983051 BGJ983051 BQF983051 CAB983051 CJX983051 CTT983051 DDP983051 DNL983051 DXH983051 EHD983051 EQZ983051 FAV983051 FKR983051 FUN983051 GEJ983051 GOF983051 GYB983051 HHX983051 HRT983051 IBP983051 ILL983051 IVH983051 JFD983051 JOZ983051 JYV983051 KIR983051 KSN983051 LCJ983051 LMF983051 LWB983051 MFX983051 MPT983051 MZP983051 NJL983051 NTH983051 ODD983051 OMZ983051 OWV983051 PGR983051 PQN983051 QAJ983051 QKF983051 QUB983051 RDX983051 RNT983051 RXP983051 SHL983051 SRH983051 TBD983051 TKZ983051 TUV983051 UER983051 UON983051 UYJ983051 VIF983051 VSB983051 WBX983051 WLT983051 WVP983051" xr:uid="{00000000-0002-0000-1200-000001000000}">
      <formula1>$F$17:$F$20</formula1>
    </dataValidation>
  </dataValidations>
  <pageMargins left="0.7" right="0.7" top="0.75" bottom="0.75" header="0.3" footer="0.3"/>
  <pageSetup orientation="portrait" horizontalDpi="300" r:id="rId1"/>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4B02-A7A9-4BC0-BCC5-0BEB8FAAF046}">
  <sheetPr>
    <pageSetUpPr fitToPage="1"/>
  </sheetPr>
  <dimension ref="A1:U27"/>
  <sheetViews>
    <sheetView zoomScale="75" zoomScaleNormal="75" workbookViewId="0"/>
  </sheetViews>
  <sheetFormatPr defaultColWidth="6.765625" defaultRowHeight="12.5"/>
  <cols>
    <col min="1" max="1" width="2.84375" style="336" customWidth="1"/>
    <col min="2" max="2" width="34" style="333" customWidth="1"/>
    <col min="3" max="5" width="6.3046875" style="333" customWidth="1"/>
    <col min="6" max="6" width="8.4609375" style="333" customWidth="1"/>
    <col min="7" max="8" width="10.765625" style="333" customWidth="1"/>
    <col min="9" max="10" width="9.765625" style="333" customWidth="1"/>
    <col min="11" max="11" width="11.07421875" style="333" customWidth="1"/>
    <col min="12" max="12" width="11" style="333" customWidth="1"/>
    <col min="13" max="13" width="11.4609375" style="333" customWidth="1"/>
    <col min="14" max="14" width="8.84375" style="333" customWidth="1"/>
    <col min="15" max="17" width="9.765625" style="333" customWidth="1"/>
    <col min="18" max="18" width="13.07421875" style="333" customWidth="1"/>
    <col min="19" max="19" width="11.4609375" style="333" customWidth="1"/>
    <col min="20" max="20" width="11.23046875" style="333" customWidth="1"/>
    <col min="21" max="21" width="9.765625" style="333" customWidth="1"/>
    <col min="22" max="16384" width="6.765625" style="333"/>
  </cols>
  <sheetData>
    <row r="1" spans="1:21" s="464" customFormat="1" ht="23">
      <c r="A1" s="478" t="str">
        <f>'Cover Page'!$A$11</f>
        <v>Company Name</v>
      </c>
    </row>
    <row r="2" spans="1:21" customFormat="1" ht="15.5"/>
    <row r="3" spans="1:21" s="464" customFormat="1" ht="14">
      <c r="A3" s="479" t="str">
        <f>'Cover Page'!$H$9</f>
        <v>FOR THE QUARTER ENDED</v>
      </c>
      <c r="C3" s="480" t="str">
        <f>'Cover Page'!H$11</f>
        <v>March 31</v>
      </c>
      <c r="D3" s="481">
        <f>'Cover Page'!I$11</f>
        <v>2023</v>
      </c>
    </row>
    <row r="4" spans="1:21" s="464" customFormat="1" ht="14"/>
    <row r="5" spans="1:21" s="36" customFormat="1" ht="32.5">
      <c r="B5" s="337" t="s">
        <v>613</v>
      </c>
    </row>
    <row r="6" spans="1:21" customFormat="1" ht="15.5"/>
    <row r="7" spans="1:21" s="334" customFormat="1" ht="31" customHeight="1">
      <c r="A7" s="385"/>
      <c r="B7" s="447" t="s">
        <v>176</v>
      </c>
      <c r="C7" s="583" t="s">
        <v>513</v>
      </c>
      <c r="D7" s="584"/>
      <c r="E7" s="584"/>
      <c r="F7" s="585"/>
      <c r="G7" s="581" t="s">
        <v>514</v>
      </c>
      <c r="H7" s="586" t="s">
        <v>515</v>
      </c>
      <c r="I7" s="586" t="s">
        <v>516</v>
      </c>
      <c r="J7" s="586" t="s">
        <v>517</v>
      </c>
      <c r="K7" s="588" t="s">
        <v>518</v>
      </c>
      <c r="L7" s="589"/>
      <c r="M7" s="589"/>
      <c r="N7" s="590"/>
      <c r="O7" s="581" t="s">
        <v>687</v>
      </c>
      <c r="P7" s="579" t="s">
        <v>688</v>
      </c>
      <c r="Q7" s="580"/>
      <c r="R7" s="581" t="s">
        <v>615</v>
      </c>
      <c r="S7" s="583" t="s">
        <v>519</v>
      </c>
      <c r="T7" s="584"/>
      <c r="U7" s="585"/>
    </row>
    <row r="8" spans="1:21" s="335" customFormat="1" ht="89.15" customHeight="1">
      <c r="A8" s="391"/>
      <c r="B8" s="392" t="s">
        <v>520</v>
      </c>
      <c r="C8" s="359" t="s">
        <v>521</v>
      </c>
      <c r="D8" s="359" t="s">
        <v>522</v>
      </c>
      <c r="E8" s="359" t="s">
        <v>523</v>
      </c>
      <c r="F8" s="359" t="s">
        <v>524</v>
      </c>
      <c r="G8" s="582"/>
      <c r="H8" s="587"/>
      <c r="I8" s="587"/>
      <c r="J8" s="587"/>
      <c r="K8" s="360" t="s">
        <v>525</v>
      </c>
      <c r="L8" s="361" t="s">
        <v>526</v>
      </c>
      <c r="M8" s="361" t="s">
        <v>527</v>
      </c>
      <c r="N8" s="361" t="s">
        <v>614</v>
      </c>
      <c r="O8" s="582"/>
      <c r="P8" s="362" t="s">
        <v>528</v>
      </c>
      <c r="Q8" s="362" t="s">
        <v>529</v>
      </c>
      <c r="R8" s="582"/>
      <c r="S8" s="359" t="s">
        <v>530</v>
      </c>
      <c r="T8" s="359" t="s">
        <v>531</v>
      </c>
      <c r="U8" s="359" t="s">
        <v>532</v>
      </c>
    </row>
    <row r="9" spans="1:21" s="334" customFormat="1" ht="18" customHeight="1">
      <c r="A9" s="389"/>
      <c r="B9" s="390" t="s">
        <v>582</v>
      </c>
      <c r="C9" s="414"/>
      <c r="D9" s="410"/>
      <c r="E9" s="383"/>
      <c r="F9" s="410"/>
      <c r="G9" s="383"/>
      <c r="H9" s="410"/>
      <c r="I9" s="383"/>
      <c r="J9" s="410"/>
      <c r="K9" s="383"/>
      <c r="L9" s="410"/>
      <c r="M9" s="383"/>
      <c r="N9" s="410"/>
      <c r="O9" s="383"/>
      <c r="P9" s="410"/>
      <c r="Q9" s="383"/>
      <c r="R9" s="410"/>
      <c r="S9" s="383"/>
      <c r="T9" s="410"/>
      <c r="U9" s="386"/>
    </row>
    <row r="10" spans="1:21" s="334" customFormat="1" ht="18" customHeight="1">
      <c r="A10" s="353"/>
      <c r="B10" s="354"/>
      <c r="C10" s="528"/>
      <c r="D10" s="528"/>
      <c r="E10" s="528"/>
      <c r="F10" s="528"/>
      <c r="G10" s="528"/>
      <c r="H10" s="528"/>
      <c r="I10" s="528"/>
      <c r="J10" s="528"/>
      <c r="K10" s="528"/>
      <c r="L10" s="528"/>
      <c r="M10" s="528"/>
      <c r="N10" s="528"/>
      <c r="O10" s="528"/>
      <c r="P10" s="528"/>
      <c r="Q10" s="528"/>
      <c r="R10" s="528"/>
      <c r="S10" s="528"/>
      <c r="T10" s="528"/>
      <c r="U10" s="49"/>
    </row>
    <row r="11" spans="1:21" s="334" customFormat="1" ht="18" customHeight="1">
      <c r="A11" s="353"/>
      <c r="B11" s="354"/>
      <c r="C11" s="528"/>
      <c r="D11" s="528"/>
      <c r="E11" s="528"/>
      <c r="F11" s="528"/>
      <c r="G11" s="528"/>
      <c r="H11" s="528"/>
      <c r="I11" s="528"/>
      <c r="J11" s="528"/>
      <c r="K11" s="528"/>
      <c r="L11" s="528"/>
      <c r="M11" s="528"/>
      <c r="N11" s="528"/>
      <c r="O11" s="528"/>
      <c r="P11" s="528"/>
      <c r="Q11" s="528"/>
      <c r="R11" s="528"/>
      <c r="S11" s="528"/>
      <c r="T11" s="528"/>
      <c r="U11" s="49"/>
    </row>
    <row r="12" spans="1:21" s="334" customFormat="1" ht="18" customHeight="1">
      <c r="A12" s="353"/>
      <c r="B12" s="354"/>
      <c r="C12" s="528"/>
      <c r="D12" s="528"/>
      <c r="E12" s="528"/>
      <c r="F12" s="528"/>
      <c r="G12" s="528"/>
      <c r="H12" s="528"/>
      <c r="I12" s="528"/>
      <c r="J12" s="528"/>
      <c r="K12" s="528"/>
      <c r="L12" s="528"/>
      <c r="M12" s="528"/>
      <c r="N12" s="528"/>
      <c r="O12" s="528"/>
      <c r="P12" s="528"/>
      <c r="Q12" s="528"/>
      <c r="R12" s="528"/>
      <c r="S12" s="528"/>
      <c r="T12" s="528"/>
      <c r="U12" s="49"/>
    </row>
    <row r="13" spans="1:21" s="334" customFormat="1" ht="18" customHeight="1">
      <c r="A13" s="353"/>
      <c r="B13" s="354"/>
      <c r="C13" s="528"/>
      <c r="D13" s="528"/>
      <c r="E13" s="528"/>
      <c r="F13" s="528"/>
      <c r="G13" s="528"/>
      <c r="H13" s="528"/>
      <c r="I13" s="528"/>
      <c r="J13" s="528"/>
      <c r="K13" s="528"/>
      <c r="L13" s="528"/>
      <c r="M13" s="528"/>
      <c r="N13" s="528"/>
      <c r="O13" s="528"/>
      <c r="P13" s="528"/>
      <c r="Q13" s="528"/>
      <c r="R13" s="528"/>
      <c r="S13" s="528"/>
      <c r="T13" s="528"/>
      <c r="U13" s="49"/>
    </row>
    <row r="14" spans="1:21" s="334" customFormat="1" ht="18" customHeight="1">
      <c r="A14" s="353"/>
      <c r="B14" s="388"/>
      <c r="C14" s="528"/>
      <c r="D14" s="528"/>
      <c r="E14" s="528"/>
      <c r="F14" s="528"/>
      <c r="G14" s="528"/>
      <c r="H14" s="528"/>
      <c r="I14" s="528"/>
      <c r="J14" s="528"/>
      <c r="K14" s="528"/>
      <c r="L14" s="528"/>
      <c r="M14" s="528"/>
      <c r="N14" s="528"/>
      <c r="O14" s="528"/>
      <c r="P14" s="528"/>
      <c r="Q14" s="528"/>
      <c r="R14" s="528"/>
      <c r="S14" s="528"/>
      <c r="T14" s="528"/>
      <c r="U14" s="49"/>
    </row>
    <row r="15" spans="1:21" s="334" customFormat="1" ht="18" customHeight="1">
      <c r="A15" s="353"/>
      <c r="B15" s="354"/>
      <c r="C15" s="528"/>
      <c r="D15" s="528"/>
      <c r="E15" s="528"/>
      <c r="F15" s="528"/>
      <c r="G15" s="528"/>
      <c r="H15" s="528"/>
      <c r="I15" s="528"/>
      <c r="J15" s="528"/>
      <c r="K15" s="528"/>
      <c r="L15" s="528"/>
      <c r="M15" s="528"/>
      <c r="N15" s="528"/>
      <c r="O15" s="528"/>
      <c r="P15" s="528"/>
      <c r="Q15" s="528"/>
      <c r="R15" s="528"/>
      <c r="S15" s="528"/>
      <c r="T15" s="528"/>
      <c r="U15" s="49"/>
    </row>
    <row r="16" spans="1:21" s="334" customFormat="1" ht="18" customHeight="1">
      <c r="A16" s="353">
        <v>1</v>
      </c>
      <c r="B16" s="354" t="s">
        <v>583</v>
      </c>
      <c r="C16" s="415"/>
      <c r="D16" s="411"/>
      <c r="E16" s="408"/>
      <c r="F16" s="411"/>
      <c r="G16" s="408"/>
      <c r="H16" s="411"/>
      <c r="I16" s="408"/>
      <c r="J16" s="411"/>
      <c r="K16" s="411"/>
      <c r="L16" s="411"/>
      <c r="M16" s="411"/>
      <c r="N16" s="411"/>
      <c r="O16" s="411"/>
      <c r="P16" s="411"/>
      <c r="Q16" s="411"/>
      <c r="R16" s="411"/>
      <c r="S16" s="411"/>
      <c r="T16" s="411"/>
      <c r="U16" s="411"/>
    </row>
    <row r="17" spans="1:21" s="334" customFormat="1" ht="18" customHeight="1">
      <c r="A17" s="353"/>
      <c r="B17" s="388" t="s">
        <v>584</v>
      </c>
      <c r="C17" s="416"/>
      <c r="D17" s="412"/>
      <c r="F17" s="412"/>
      <c r="H17" s="412"/>
      <c r="J17" s="412"/>
      <c r="L17" s="412"/>
      <c r="N17" s="412"/>
      <c r="P17" s="412"/>
      <c r="R17" s="412"/>
      <c r="T17" s="412"/>
      <c r="U17" s="384"/>
    </row>
    <row r="18" spans="1:21" s="334" customFormat="1" ht="18" customHeight="1">
      <c r="A18" s="353"/>
      <c r="B18" s="354"/>
      <c r="C18" s="528"/>
      <c r="D18" s="528"/>
      <c r="E18" s="528"/>
      <c r="F18" s="528"/>
      <c r="G18" s="528"/>
      <c r="H18" s="528"/>
      <c r="I18" s="528"/>
      <c r="J18" s="528"/>
      <c r="K18" s="528"/>
      <c r="L18" s="528"/>
      <c r="M18" s="528"/>
      <c r="N18" s="528"/>
      <c r="O18" s="528"/>
      <c r="P18" s="528"/>
      <c r="Q18" s="528"/>
      <c r="R18" s="528"/>
      <c r="S18" s="528"/>
      <c r="T18" s="528"/>
      <c r="U18" s="49"/>
    </row>
    <row r="19" spans="1:21" s="334" customFormat="1" ht="18" customHeight="1">
      <c r="A19" s="353"/>
      <c r="B19" s="354"/>
      <c r="C19" s="528"/>
      <c r="D19" s="528"/>
      <c r="E19" s="528"/>
      <c r="F19" s="528"/>
      <c r="G19" s="528"/>
      <c r="H19" s="528"/>
      <c r="I19" s="528"/>
      <c r="J19" s="528"/>
      <c r="K19" s="528"/>
      <c r="L19" s="528"/>
      <c r="M19" s="528"/>
      <c r="N19" s="528"/>
      <c r="O19" s="528"/>
      <c r="P19" s="528"/>
      <c r="Q19" s="528"/>
      <c r="R19" s="528"/>
      <c r="S19" s="528"/>
      <c r="T19" s="528"/>
      <c r="U19" s="49"/>
    </row>
    <row r="20" spans="1:21" s="334" customFormat="1" ht="18" customHeight="1">
      <c r="A20" s="353"/>
      <c r="B20" s="354"/>
      <c r="C20" s="528"/>
      <c r="D20" s="528"/>
      <c r="E20" s="528"/>
      <c r="F20" s="528"/>
      <c r="G20" s="528"/>
      <c r="H20" s="528"/>
      <c r="I20" s="528"/>
      <c r="J20" s="528"/>
      <c r="K20" s="528"/>
      <c r="L20" s="528"/>
      <c r="M20" s="528"/>
      <c r="N20" s="528"/>
      <c r="O20" s="528"/>
      <c r="P20" s="528"/>
      <c r="Q20" s="528"/>
      <c r="R20" s="528"/>
      <c r="S20" s="528"/>
      <c r="T20" s="528"/>
      <c r="U20" s="49"/>
    </row>
    <row r="21" spans="1:21" s="334" customFormat="1" ht="18" customHeight="1">
      <c r="A21" s="353"/>
      <c r="B21" s="354"/>
      <c r="C21" s="528"/>
      <c r="D21" s="528"/>
      <c r="E21" s="528"/>
      <c r="F21" s="528"/>
      <c r="G21" s="528"/>
      <c r="H21" s="528"/>
      <c r="I21" s="528"/>
      <c r="J21" s="528"/>
      <c r="K21" s="528"/>
      <c r="L21" s="528"/>
      <c r="M21" s="528"/>
      <c r="N21" s="528"/>
      <c r="O21" s="528"/>
      <c r="P21" s="528"/>
      <c r="Q21" s="528"/>
      <c r="R21" s="528"/>
      <c r="S21" s="528"/>
      <c r="T21" s="528"/>
      <c r="U21" s="49"/>
    </row>
    <row r="22" spans="1:21" s="334" customFormat="1" ht="18" customHeight="1">
      <c r="A22" s="353"/>
      <c r="B22" s="354"/>
      <c r="C22" s="528"/>
      <c r="D22" s="528"/>
      <c r="E22" s="528"/>
      <c r="F22" s="528"/>
      <c r="G22" s="528"/>
      <c r="H22" s="528"/>
      <c r="I22" s="528"/>
      <c r="J22" s="528"/>
      <c r="K22" s="528"/>
      <c r="L22" s="528"/>
      <c r="M22" s="528"/>
      <c r="N22" s="528"/>
      <c r="O22" s="528"/>
      <c r="P22" s="528"/>
      <c r="Q22" s="528"/>
      <c r="R22" s="528"/>
      <c r="S22" s="528"/>
      <c r="T22" s="528"/>
      <c r="U22" s="49"/>
    </row>
    <row r="23" spans="1:21" s="334" customFormat="1" ht="18" customHeight="1">
      <c r="A23" s="353">
        <v>2</v>
      </c>
      <c r="B23" s="354" t="s">
        <v>512</v>
      </c>
      <c r="C23" s="415"/>
      <c r="D23" s="411"/>
      <c r="E23" s="408"/>
      <c r="F23" s="411"/>
      <c r="G23" s="408"/>
      <c r="H23" s="411"/>
      <c r="I23" s="408"/>
      <c r="J23" s="411"/>
      <c r="K23" s="411"/>
      <c r="L23" s="411"/>
      <c r="M23" s="411"/>
      <c r="N23" s="411"/>
      <c r="O23" s="411"/>
      <c r="P23" s="411"/>
      <c r="Q23" s="411"/>
      <c r="R23" s="411"/>
      <c r="S23" s="411"/>
      <c r="T23" s="411"/>
      <c r="U23" s="411"/>
    </row>
    <row r="24" spans="1:21" s="334" customFormat="1" ht="18" customHeight="1">
      <c r="A24" s="357">
        <v>3</v>
      </c>
      <c r="B24" s="358" t="s">
        <v>533</v>
      </c>
      <c r="C24" s="417"/>
      <c r="D24" s="413"/>
      <c r="E24" s="409"/>
      <c r="F24" s="413"/>
      <c r="G24" s="409"/>
      <c r="H24" s="413"/>
      <c r="I24" s="409"/>
      <c r="J24" s="413"/>
      <c r="K24" s="413"/>
      <c r="L24" s="413"/>
      <c r="M24" s="413"/>
      <c r="N24" s="413"/>
      <c r="O24" s="413"/>
      <c r="P24" s="413"/>
      <c r="Q24" s="413"/>
      <c r="R24" s="413"/>
      <c r="S24" s="413"/>
      <c r="T24" s="413"/>
      <c r="U24" s="413"/>
    </row>
    <row r="27" spans="1:21" ht="13">
      <c r="B27" s="387" t="s">
        <v>585</v>
      </c>
    </row>
  </sheetData>
  <mergeCells count="10">
    <mergeCell ref="P7:Q7"/>
    <mergeCell ref="R7:R8"/>
    <mergeCell ref="S7:U7"/>
    <mergeCell ref="C7:F7"/>
    <mergeCell ref="G7:G8"/>
    <mergeCell ref="H7:H8"/>
    <mergeCell ref="I7:I8"/>
    <mergeCell ref="J7:J8"/>
    <mergeCell ref="K7:N7"/>
    <mergeCell ref="O7:O8"/>
  </mergeCells>
  <printOptions horizontalCentered="1" verticalCentered="1"/>
  <pageMargins left="0.39370078740157483" right="0.39370078740157483" top="0.59055118110236227" bottom="0.39370078740157483" header="0.31496062992125984" footer="0.31496062992125984"/>
  <pageSetup paperSize="5" scale="43" orientation="landscape" r:id="rId1"/>
  <customProperties>
    <customPr name="Sheet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7F9EE-672D-4B89-93D9-9E6BABD34D17}">
  <sheetPr>
    <pageSetUpPr fitToPage="1"/>
  </sheetPr>
  <dimension ref="A1:F44"/>
  <sheetViews>
    <sheetView zoomScale="75" zoomScaleNormal="75" workbookViewId="0"/>
  </sheetViews>
  <sheetFormatPr defaultColWidth="7.07421875" defaultRowHeight="14"/>
  <cols>
    <col min="1" max="1" width="3.69140625" style="327" customWidth="1"/>
    <col min="2" max="2" width="4.07421875" style="327" customWidth="1"/>
    <col min="3" max="3" width="38.4609375" style="327" customWidth="1"/>
    <col min="4" max="6" width="11.3046875" style="328" customWidth="1"/>
    <col min="7" max="16384" width="7.07421875" style="327"/>
  </cols>
  <sheetData>
    <row r="1" spans="1:6" s="464" customFormat="1" ht="23">
      <c r="A1" s="478" t="str">
        <f>'Cover Page'!$A$11</f>
        <v>Company Name</v>
      </c>
    </row>
    <row r="2" spans="1:6" customFormat="1" ht="15.5"/>
    <row r="3" spans="1:6" s="464" customFormat="1">
      <c r="A3" s="479" t="str">
        <f>'Cover Page'!$H$9</f>
        <v>FOR THE QUARTER ENDED</v>
      </c>
      <c r="D3" s="480" t="str">
        <f>'Cover Page'!H$11</f>
        <v>March 31</v>
      </c>
      <c r="E3" s="481">
        <f>'Cover Page'!I$11</f>
        <v>2023</v>
      </c>
    </row>
    <row r="4" spans="1:6" s="464" customFormat="1"/>
    <row r="5" spans="1:6" s="36" customFormat="1" ht="32.5">
      <c r="A5" s="337" t="s">
        <v>565</v>
      </c>
    </row>
    <row r="6" spans="1:6" customFormat="1" ht="15.5"/>
    <row r="7" spans="1:6">
      <c r="A7" s="329" t="s">
        <v>176</v>
      </c>
      <c r="B7" s="352"/>
      <c r="C7" s="400"/>
      <c r="D7" s="591" t="s">
        <v>500</v>
      </c>
      <c r="E7" s="592"/>
      <c r="F7" s="338" t="s">
        <v>501</v>
      </c>
    </row>
    <row r="8" spans="1:6" ht="15.5">
      <c r="A8" s="593" t="s">
        <v>502</v>
      </c>
      <c r="B8" s="594"/>
      <c r="C8" s="595"/>
      <c r="D8" s="349" t="s">
        <v>503</v>
      </c>
      <c r="E8" s="330" t="s">
        <v>27</v>
      </c>
      <c r="F8" s="330" t="s">
        <v>27</v>
      </c>
    </row>
    <row r="9" spans="1:6" ht="15.5">
      <c r="A9" s="448"/>
      <c r="B9" s="440" t="s">
        <v>504</v>
      </c>
      <c r="C9" s="407"/>
      <c r="D9" s="11"/>
      <c r="E9" s="507"/>
      <c r="F9" s="507"/>
    </row>
    <row r="10" spans="1:6">
      <c r="A10" s="353"/>
      <c r="B10" s="46"/>
      <c r="C10" s="401" t="s">
        <v>505</v>
      </c>
      <c r="D10" s="500"/>
      <c r="E10" s="49"/>
      <c r="F10" s="49"/>
    </row>
    <row r="11" spans="1:6">
      <c r="A11" s="353"/>
      <c r="B11" s="46"/>
      <c r="C11" s="354" t="s">
        <v>678</v>
      </c>
      <c r="D11" s="500"/>
      <c r="E11" s="49"/>
      <c r="F11" s="49"/>
    </row>
    <row r="12" spans="1:6">
      <c r="A12" s="353"/>
      <c r="B12" s="46"/>
      <c r="C12" s="354" t="s">
        <v>678</v>
      </c>
      <c r="D12" s="500"/>
      <c r="E12" s="49"/>
      <c r="F12" s="49"/>
    </row>
    <row r="13" spans="1:6">
      <c r="A13" s="353"/>
      <c r="B13" s="46"/>
      <c r="C13" s="354" t="s">
        <v>678</v>
      </c>
      <c r="D13" s="500"/>
      <c r="E13" s="49"/>
      <c r="F13" s="49"/>
    </row>
    <row r="14" spans="1:6">
      <c r="A14" s="353"/>
      <c r="B14" s="46"/>
      <c r="C14" s="354" t="s">
        <v>678</v>
      </c>
      <c r="D14" s="500"/>
      <c r="E14" s="49"/>
      <c r="F14" s="49"/>
    </row>
    <row r="15" spans="1:6">
      <c r="A15" s="355">
        <v>1</v>
      </c>
      <c r="B15" s="46"/>
      <c r="C15" s="356" t="s">
        <v>506</v>
      </c>
      <c r="D15" s="350"/>
      <c r="E15" s="48"/>
      <c r="F15" s="48"/>
    </row>
    <row r="16" spans="1:6">
      <c r="A16" s="353"/>
      <c r="B16" s="46"/>
      <c r="C16" s="401" t="s">
        <v>507</v>
      </c>
      <c r="D16" s="500"/>
      <c r="E16" s="49"/>
      <c r="F16" s="49"/>
    </row>
    <row r="17" spans="1:6">
      <c r="A17" s="353"/>
      <c r="B17" s="46"/>
      <c r="C17" s="354" t="s">
        <v>678</v>
      </c>
      <c r="D17" s="500"/>
      <c r="E17" s="49"/>
      <c r="F17" s="49"/>
    </row>
    <row r="18" spans="1:6">
      <c r="A18" s="353"/>
      <c r="B18" s="46"/>
      <c r="C18" s="354" t="s">
        <v>678</v>
      </c>
      <c r="D18" s="500"/>
      <c r="E18" s="49"/>
      <c r="F18" s="49"/>
    </row>
    <row r="19" spans="1:6">
      <c r="A19" s="353"/>
      <c r="B19" s="46"/>
      <c r="C19" s="354" t="s">
        <v>678</v>
      </c>
      <c r="D19" s="500"/>
      <c r="E19" s="49"/>
      <c r="F19" s="49"/>
    </row>
    <row r="20" spans="1:6">
      <c r="A20" s="353"/>
      <c r="B20" s="46"/>
      <c r="C20" s="354" t="s">
        <v>678</v>
      </c>
      <c r="D20" s="500"/>
      <c r="E20" s="49"/>
      <c r="F20" s="49"/>
    </row>
    <row r="21" spans="1:6">
      <c r="A21" s="355">
        <v>2</v>
      </c>
      <c r="B21" s="46"/>
      <c r="C21" s="402" t="s">
        <v>508</v>
      </c>
      <c r="D21" s="350"/>
      <c r="E21" s="48"/>
      <c r="F21" s="48"/>
    </row>
    <row r="22" spans="1:6" ht="15.65" customHeight="1">
      <c r="A22" s="355">
        <v>3</v>
      </c>
      <c r="B22" s="46" t="s">
        <v>509</v>
      </c>
      <c r="C22" s="354"/>
      <c r="D22" s="350"/>
      <c r="E22" s="48"/>
      <c r="F22" s="48"/>
    </row>
    <row r="23" spans="1:6" ht="23.15" customHeight="1">
      <c r="A23" s="353"/>
      <c r="B23" s="46" t="s">
        <v>28</v>
      </c>
      <c r="C23" s="354"/>
      <c r="D23" s="500"/>
      <c r="E23" s="49"/>
      <c r="F23" s="49"/>
    </row>
    <row r="24" spans="1:6">
      <c r="A24" s="353"/>
      <c r="B24" s="46"/>
      <c r="C24" s="403" t="s">
        <v>505</v>
      </c>
      <c r="D24" s="500"/>
      <c r="E24" s="49"/>
      <c r="F24" s="49"/>
    </row>
    <row r="25" spans="1:6">
      <c r="A25" s="353"/>
      <c r="B25" s="46"/>
      <c r="C25" s="405" t="s">
        <v>510</v>
      </c>
      <c r="D25" s="500"/>
      <c r="E25" s="49"/>
      <c r="F25" s="49"/>
    </row>
    <row r="26" spans="1:6">
      <c r="A26" s="353"/>
      <c r="B26" s="46"/>
      <c r="C26" s="354" t="s">
        <v>678</v>
      </c>
      <c r="D26" s="500"/>
      <c r="E26" s="49"/>
      <c r="F26" s="49"/>
    </row>
    <row r="27" spans="1:6">
      <c r="A27" s="353"/>
      <c r="B27" s="46"/>
      <c r="C27" s="354" t="s">
        <v>678</v>
      </c>
      <c r="D27" s="500"/>
      <c r="E27" s="49"/>
      <c r="F27" s="49"/>
    </row>
    <row r="28" spans="1:6">
      <c r="A28" s="353"/>
      <c r="B28" s="46"/>
      <c r="C28" s="354" t="s">
        <v>678</v>
      </c>
      <c r="D28" s="500"/>
      <c r="E28" s="49"/>
      <c r="F28" s="49"/>
    </row>
    <row r="29" spans="1:6">
      <c r="A29" s="353"/>
      <c r="B29" s="46"/>
      <c r="C29" s="354" t="s">
        <v>678</v>
      </c>
      <c r="D29" s="500"/>
      <c r="E29" s="49"/>
      <c r="F29" s="49"/>
    </row>
    <row r="30" spans="1:6">
      <c r="A30" s="355">
        <v>4</v>
      </c>
      <c r="B30" s="46"/>
      <c r="C30" s="356" t="s">
        <v>506</v>
      </c>
      <c r="D30" s="350"/>
      <c r="E30" s="48"/>
      <c r="F30" s="48"/>
    </row>
    <row r="31" spans="1:6">
      <c r="A31" s="353"/>
      <c r="B31" s="46"/>
      <c r="C31" s="404" t="s">
        <v>507</v>
      </c>
      <c r="D31" s="500"/>
      <c r="E31" s="49"/>
      <c r="F31" s="49"/>
    </row>
    <row r="32" spans="1:6">
      <c r="A32" s="353"/>
      <c r="B32" s="46"/>
      <c r="C32" s="405" t="s">
        <v>511</v>
      </c>
      <c r="D32" s="500"/>
      <c r="E32" s="49"/>
      <c r="F32" s="49"/>
    </row>
    <row r="33" spans="1:6">
      <c r="A33" s="353"/>
      <c r="B33" s="46"/>
      <c r="C33" s="354" t="s">
        <v>678</v>
      </c>
      <c r="D33" s="500"/>
      <c r="E33" s="49"/>
      <c r="F33" s="49"/>
    </row>
    <row r="34" spans="1:6">
      <c r="A34" s="353"/>
      <c r="B34" s="46"/>
      <c r="C34" s="354" t="s">
        <v>678</v>
      </c>
      <c r="D34" s="500"/>
      <c r="E34" s="49"/>
      <c r="F34" s="49"/>
    </row>
    <row r="35" spans="1:6">
      <c r="A35" s="353"/>
      <c r="B35" s="46"/>
      <c r="C35" s="354" t="s">
        <v>678</v>
      </c>
      <c r="D35" s="500"/>
      <c r="E35" s="49"/>
      <c r="F35" s="49"/>
    </row>
    <row r="36" spans="1:6" ht="14.25" customHeight="1">
      <c r="A36" s="355">
        <v>5</v>
      </c>
      <c r="B36" s="46"/>
      <c r="C36" s="406" t="s">
        <v>508</v>
      </c>
      <c r="D36" s="350"/>
      <c r="E36" s="48"/>
      <c r="F36" s="48"/>
    </row>
    <row r="37" spans="1:6">
      <c r="A37" s="357">
        <v>6</v>
      </c>
      <c r="B37" s="441" t="s">
        <v>512</v>
      </c>
      <c r="C37" s="358"/>
      <c r="D37" s="351"/>
      <c r="E37" s="52"/>
      <c r="F37" s="52"/>
    </row>
    <row r="43" spans="1:6">
      <c r="F43" s="331"/>
    </row>
    <row r="44" spans="1:6">
      <c r="F44" s="332"/>
    </row>
  </sheetData>
  <mergeCells count="2">
    <mergeCell ref="D7:E7"/>
    <mergeCell ref="A8:C8"/>
  </mergeCells>
  <printOptions horizontalCentered="1"/>
  <pageMargins left="0.39370078740157483" right="0.39370078740157483" top="0.59055118110236227" bottom="0.39370078740157483" header="0.39370078740157483" footer="0.39370078740157483"/>
  <pageSetup paperSize="5" scale="91" orientation="portrait" horizontalDpi="300" verticalDpi="300" r:id="rId1"/>
  <headerFooter alignWithMargins="0"/>
  <customProperties>
    <customPr name="Sheet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2"/>
  <sheetViews>
    <sheetView zoomScale="75" zoomScaleNormal="75" workbookViewId="0"/>
  </sheetViews>
  <sheetFormatPr defaultRowHeight="15.5"/>
  <cols>
    <col min="1" max="1" width="28.23046875" customWidth="1"/>
    <col min="2" max="2" width="15.07421875" customWidth="1"/>
    <col min="3" max="3" width="16.3046875" customWidth="1"/>
    <col min="4" max="4" width="15.4609375" customWidth="1"/>
    <col min="5" max="5" width="15" customWidth="1"/>
    <col min="6" max="6" width="15.4609375" customWidth="1"/>
    <col min="7" max="7" width="14.4609375" customWidth="1"/>
    <col min="8" max="9" width="16.07421875" customWidth="1"/>
    <col min="10" max="10" width="14.3046875" customWidth="1"/>
    <col min="11" max="28" width="16.07421875" customWidth="1"/>
    <col min="258" max="258" width="28.23046875" customWidth="1"/>
    <col min="259" max="259" width="15.07421875" customWidth="1"/>
    <col min="260" max="260" width="16.3046875" customWidth="1"/>
    <col min="261" max="261" width="15.4609375" customWidth="1"/>
    <col min="262" max="262" width="15" customWidth="1"/>
    <col min="263" max="263" width="13.07421875" customWidth="1"/>
    <col min="264" max="264" width="14.4609375" customWidth="1"/>
    <col min="265" max="265" width="16.07421875" customWidth="1"/>
    <col min="266" max="266" width="14.3046875" customWidth="1"/>
    <col min="514" max="514" width="28.23046875" customWidth="1"/>
    <col min="515" max="515" width="15.07421875" customWidth="1"/>
    <col min="516" max="516" width="16.3046875" customWidth="1"/>
    <col min="517" max="517" width="15.4609375" customWidth="1"/>
    <col min="518" max="518" width="15" customWidth="1"/>
    <col min="519" max="519" width="13.07421875" customWidth="1"/>
    <col min="520" max="520" width="14.4609375" customWidth="1"/>
    <col min="521" max="521" width="16.07421875" customWidth="1"/>
    <col min="522" max="522" width="14.3046875" customWidth="1"/>
    <col min="770" max="770" width="28.23046875" customWidth="1"/>
    <col min="771" max="771" width="15.07421875" customWidth="1"/>
    <col min="772" max="772" width="16.3046875" customWidth="1"/>
    <col min="773" max="773" width="15.4609375" customWidth="1"/>
    <col min="774" max="774" width="15" customWidth="1"/>
    <col min="775" max="775" width="13.07421875" customWidth="1"/>
    <col min="776" max="776" width="14.4609375" customWidth="1"/>
    <col min="777" max="777" width="16.07421875" customWidth="1"/>
    <col min="778" max="778" width="14.3046875" customWidth="1"/>
    <col min="1026" max="1026" width="28.23046875" customWidth="1"/>
    <col min="1027" max="1027" width="15.07421875" customWidth="1"/>
    <col min="1028" max="1028" width="16.3046875" customWidth="1"/>
    <col min="1029" max="1029" width="15.4609375" customWidth="1"/>
    <col min="1030" max="1030" width="15" customWidth="1"/>
    <col min="1031" max="1031" width="13.07421875" customWidth="1"/>
    <col min="1032" max="1032" width="14.4609375" customWidth="1"/>
    <col min="1033" max="1033" width="16.07421875" customWidth="1"/>
    <col min="1034" max="1034" width="14.3046875" customWidth="1"/>
    <col min="1282" max="1282" width="28.23046875" customWidth="1"/>
    <col min="1283" max="1283" width="15.07421875" customWidth="1"/>
    <col min="1284" max="1284" width="16.3046875" customWidth="1"/>
    <col min="1285" max="1285" width="15.4609375" customWidth="1"/>
    <col min="1286" max="1286" width="15" customWidth="1"/>
    <col min="1287" max="1287" width="13.07421875" customWidth="1"/>
    <col min="1288" max="1288" width="14.4609375" customWidth="1"/>
    <col min="1289" max="1289" width="16.07421875" customWidth="1"/>
    <col min="1290" max="1290" width="14.3046875" customWidth="1"/>
    <col min="1538" max="1538" width="28.23046875" customWidth="1"/>
    <col min="1539" max="1539" width="15.07421875" customWidth="1"/>
    <col min="1540" max="1540" width="16.3046875" customWidth="1"/>
    <col min="1541" max="1541" width="15.4609375" customWidth="1"/>
    <col min="1542" max="1542" width="15" customWidth="1"/>
    <col min="1543" max="1543" width="13.07421875" customWidth="1"/>
    <col min="1544" max="1544" width="14.4609375" customWidth="1"/>
    <col min="1545" max="1545" width="16.07421875" customWidth="1"/>
    <col min="1546" max="1546" width="14.3046875" customWidth="1"/>
    <col min="1794" max="1794" width="28.23046875" customWidth="1"/>
    <col min="1795" max="1795" width="15.07421875" customWidth="1"/>
    <col min="1796" max="1796" width="16.3046875" customWidth="1"/>
    <col min="1797" max="1797" width="15.4609375" customWidth="1"/>
    <col min="1798" max="1798" width="15" customWidth="1"/>
    <col min="1799" max="1799" width="13.07421875" customWidth="1"/>
    <col min="1800" max="1800" width="14.4609375" customWidth="1"/>
    <col min="1801" max="1801" width="16.07421875" customWidth="1"/>
    <col min="1802" max="1802" width="14.3046875" customWidth="1"/>
    <col min="2050" max="2050" width="28.23046875" customWidth="1"/>
    <col min="2051" max="2051" width="15.07421875" customWidth="1"/>
    <col min="2052" max="2052" width="16.3046875" customWidth="1"/>
    <col min="2053" max="2053" width="15.4609375" customWidth="1"/>
    <col min="2054" max="2054" width="15" customWidth="1"/>
    <col min="2055" max="2055" width="13.07421875" customWidth="1"/>
    <col min="2056" max="2056" width="14.4609375" customWidth="1"/>
    <col min="2057" max="2057" width="16.07421875" customWidth="1"/>
    <col min="2058" max="2058" width="14.3046875" customWidth="1"/>
    <col min="2306" max="2306" width="28.23046875" customWidth="1"/>
    <col min="2307" max="2307" width="15.07421875" customWidth="1"/>
    <col min="2308" max="2308" width="16.3046875" customWidth="1"/>
    <col min="2309" max="2309" width="15.4609375" customWidth="1"/>
    <col min="2310" max="2310" width="15" customWidth="1"/>
    <col min="2311" max="2311" width="13.07421875" customWidth="1"/>
    <col min="2312" max="2312" width="14.4609375" customWidth="1"/>
    <col min="2313" max="2313" width="16.07421875" customWidth="1"/>
    <col min="2314" max="2314" width="14.3046875" customWidth="1"/>
    <col min="2562" max="2562" width="28.23046875" customWidth="1"/>
    <col min="2563" max="2563" width="15.07421875" customWidth="1"/>
    <col min="2564" max="2564" width="16.3046875" customWidth="1"/>
    <col min="2565" max="2565" width="15.4609375" customWidth="1"/>
    <col min="2566" max="2566" width="15" customWidth="1"/>
    <col min="2567" max="2567" width="13.07421875" customWidth="1"/>
    <col min="2568" max="2568" width="14.4609375" customWidth="1"/>
    <col min="2569" max="2569" width="16.07421875" customWidth="1"/>
    <col min="2570" max="2570" width="14.3046875" customWidth="1"/>
    <col min="2818" max="2818" width="28.23046875" customWidth="1"/>
    <col min="2819" max="2819" width="15.07421875" customWidth="1"/>
    <col min="2820" max="2820" width="16.3046875" customWidth="1"/>
    <col min="2821" max="2821" width="15.4609375" customWidth="1"/>
    <col min="2822" max="2822" width="15" customWidth="1"/>
    <col min="2823" max="2823" width="13.07421875" customWidth="1"/>
    <col min="2824" max="2824" width="14.4609375" customWidth="1"/>
    <col min="2825" max="2825" width="16.07421875" customWidth="1"/>
    <col min="2826" max="2826" width="14.3046875" customWidth="1"/>
    <col min="3074" max="3074" width="28.23046875" customWidth="1"/>
    <col min="3075" max="3075" width="15.07421875" customWidth="1"/>
    <col min="3076" max="3076" width="16.3046875" customWidth="1"/>
    <col min="3077" max="3077" width="15.4609375" customWidth="1"/>
    <col min="3078" max="3078" width="15" customWidth="1"/>
    <col min="3079" max="3079" width="13.07421875" customWidth="1"/>
    <col min="3080" max="3080" width="14.4609375" customWidth="1"/>
    <col min="3081" max="3081" width="16.07421875" customWidth="1"/>
    <col min="3082" max="3082" width="14.3046875" customWidth="1"/>
    <col min="3330" max="3330" width="28.23046875" customWidth="1"/>
    <col min="3331" max="3331" width="15.07421875" customWidth="1"/>
    <col min="3332" max="3332" width="16.3046875" customWidth="1"/>
    <col min="3333" max="3333" width="15.4609375" customWidth="1"/>
    <col min="3334" max="3334" width="15" customWidth="1"/>
    <col min="3335" max="3335" width="13.07421875" customWidth="1"/>
    <col min="3336" max="3336" width="14.4609375" customWidth="1"/>
    <col min="3337" max="3337" width="16.07421875" customWidth="1"/>
    <col min="3338" max="3338" width="14.3046875" customWidth="1"/>
    <col min="3586" max="3586" width="28.23046875" customWidth="1"/>
    <col min="3587" max="3587" width="15.07421875" customWidth="1"/>
    <col min="3588" max="3588" width="16.3046875" customWidth="1"/>
    <col min="3589" max="3589" width="15.4609375" customWidth="1"/>
    <col min="3590" max="3590" width="15" customWidth="1"/>
    <col min="3591" max="3591" width="13.07421875" customWidth="1"/>
    <col min="3592" max="3592" width="14.4609375" customWidth="1"/>
    <col min="3593" max="3593" width="16.07421875" customWidth="1"/>
    <col min="3594" max="3594" width="14.3046875" customWidth="1"/>
    <col min="3842" max="3842" width="28.23046875" customWidth="1"/>
    <col min="3843" max="3843" width="15.07421875" customWidth="1"/>
    <col min="3844" max="3844" width="16.3046875" customWidth="1"/>
    <col min="3845" max="3845" width="15.4609375" customWidth="1"/>
    <col min="3846" max="3846" width="15" customWidth="1"/>
    <col min="3847" max="3847" width="13.07421875" customWidth="1"/>
    <col min="3848" max="3848" width="14.4609375" customWidth="1"/>
    <col min="3849" max="3849" width="16.07421875" customWidth="1"/>
    <col min="3850" max="3850" width="14.3046875" customWidth="1"/>
    <col min="4098" max="4098" width="28.23046875" customWidth="1"/>
    <col min="4099" max="4099" width="15.07421875" customWidth="1"/>
    <col min="4100" max="4100" width="16.3046875" customWidth="1"/>
    <col min="4101" max="4101" width="15.4609375" customWidth="1"/>
    <col min="4102" max="4102" width="15" customWidth="1"/>
    <col min="4103" max="4103" width="13.07421875" customWidth="1"/>
    <col min="4104" max="4104" width="14.4609375" customWidth="1"/>
    <col min="4105" max="4105" width="16.07421875" customWidth="1"/>
    <col min="4106" max="4106" width="14.3046875" customWidth="1"/>
    <col min="4354" max="4354" width="28.23046875" customWidth="1"/>
    <col min="4355" max="4355" width="15.07421875" customWidth="1"/>
    <col min="4356" max="4356" width="16.3046875" customWidth="1"/>
    <col min="4357" max="4357" width="15.4609375" customWidth="1"/>
    <col min="4358" max="4358" width="15" customWidth="1"/>
    <col min="4359" max="4359" width="13.07421875" customWidth="1"/>
    <col min="4360" max="4360" width="14.4609375" customWidth="1"/>
    <col min="4361" max="4361" width="16.07421875" customWidth="1"/>
    <col min="4362" max="4362" width="14.3046875" customWidth="1"/>
    <col min="4610" max="4610" width="28.23046875" customWidth="1"/>
    <col min="4611" max="4611" width="15.07421875" customWidth="1"/>
    <col min="4612" max="4612" width="16.3046875" customWidth="1"/>
    <col min="4613" max="4613" width="15.4609375" customWidth="1"/>
    <col min="4614" max="4614" width="15" customWidth="1"/>
    <col min="4615" max="4615" width="13.07421875" customWidth="1"/>
    <col min="4616" max="4616" width="14.4609375" customWidth="1"/>
    <col min="4617" max="4617" width="16.07421875" customWidth="1"/>
    <col min="4618" max="4618" width="14.3046875" customWidth="1"/>
    <col min="4866" max="4866" width="28.23046875" customWidth="1"/>
    <col min="4867" max="4867" width="15.07421875" customWidth="1"/>
    <col min="4868" max="4868" width="16.3046875" customWidth="1"/>
    <col min="4869" max="4869" width="15.4609375" customWidth="1"/>
    <col min="4870" max="4870" width="15" customWidth="1"/>
    <col min="4871" max="4871" width="13.07421875" customWidth="1"/>
    <col min="4872" max="4872" width="14.4609375" customWidth="1"/>
    <col min="4873" max="4873" width="16.07421875" customWidth="1"/>
    <col min="4874" max="4874" width="14.3046875" customWidth="1"/>
    <col min="5122" max="5122" width="28.23046875" customWidth="1"/>
    <col min="5123" max="5123" width="15.07421875" customWidth="1"/>
    <col min="5124" max="5124" width="16.3046875" customWidth="1"/>
    <col min="5125" max="5125" width="15.4609375" customWidth="1"/>
    <col min="5126" max="5126" width="15" customWidth="1"/>
    <col min="5127" max="5127" width="13.07421875" customWidth="1"/>
    <col min="5128" max="5128" width="14.4609375" customWidth="1"/>
    <col min="5129" max="5129" width="16.07421875" customWidth="1"/>
    <col min="5130" max="5130" width="14.3046875" customWidth="1"/>
    <col min="5378" max="5378" width="28.23046875" customWidth="1"/>
    <col min="5379" max="5379" width="15.07421875" customWidth="1"/>
    <col min="5380" max="5380" width="16.3046875" customWidth="1"/>
    <col min="5381" max="5381" width="15.4609375" customWidth="1"/>
    <col min="5382" max="5382" width="15" customWidth="1"/>
    <col min="5383" max="5383" width="13.07421875" customWidth="1"/>
    <col min="5384" max="5384" width="14.4609375" customWidth="1"/>
    <col min="5385" max="5385" width="16.07421875" customWidth="1"/>
    <col min="5386" max="5386" width="14.3046875" customWidth="1"/>
    <col min="5634" max="5634" width="28.23046875" customWidth="1"/>
    <col min="5635" max="5635" width="15.07421875" customWidth="1"/>
    <col min="5636" max="5636" width="16.3046875" customWidth="1"/>
    <col min="5637" max="5637" width="15.4609375" customWidth="1"/>
    <col min="5638" max="5638" width="15" customWidth="1"/>
    <col min="5639" max="5639" width="13.07421875" customWidth="1"/>
    <col min="5640" max="5640" width="14.4609375" customWidth="1"/>
    <col min="5641" max="5641" width="16.07421875" customWidth="1"/>
    <col min="5642" max="5642" width="14.3046875" customWidth="1"/>
    <col min="5890" max="5890" width="28.23046875" customWidth="1"/>
    <col min="5891" max="5891" width="15.07421875" customWidth="1"/>
    <col min="5892" max="5892" width="16.3046875" customWidth="1"/>
    <col min="5893" max="5893" width="15.4609375" customWidth="1"/>
    <col min="5894" max="5894" width="15" customWidth="1"/>
    <col min="5895" max="5895" width="13.07421875" customWidth="1"/>
    <col min="5896" max="5896" width="14.4609375" customWidth="1"/>
    <col min="5897" max="5897" width="16.07421875" customWidth="1"/>
    <col min="5898" max="5898" width="14.3046875" customWidth="1"/>
    <col min="6146" max="6146" width="28.23046875" customWidth="1"/>
    <col min="6147" max="6147" width="15.07421875" customWidth="1"/>
    <col min="6148" max="6148" width="16.3046875" customWidth="1"/>
    <col min="6149" max="6149" width="15.4609375" customWidth="1"/>
    <col min="6150" max="6150" width="15" customWidth="1"/>
    <col min="6151" max="6151" width="13.07421875" customWidth="1"/>
    <col min="6152" max="6152" width="14.4609375" customWidth="1"/>
    <col min="6153" max="6153" width="16.07421875" customWidth="1"/>
    <col min="6154" max="6154" width="14.3046875" customWidth="1"/>
    <col min="6402" max="6402" width="28.23046875" customWidth="1"/>
    <col min="6403" max="6403" width="15.07421875" customWidth="1"/>
    <col min="6404" max="6404" width="16.3046875" customWidth="1"/>
    <col min="6405" max="6405" width="15.4609375" customWidth="1"/>
    <col min="6406" max="6406" width="15" customWidth="1"/>
    <col min="6407" max="6407" width="13.07421875" customWidth="1"/>
    <col min="6408" max="6408" width="14.4609375" customWidth="1"/>
    <col min="6409" max="6409" width="16.07421875" customWidth="1"/>
    <col min="6410" max="6410" width="14.3046875" customWidth="1"/>
    <col min="6658" max="6658" width="28.23046875" customWidth="1"/>
    <col min="6659" max="6659" width="15.07421875" customWidth="1"/>
    <col min="6660" max="6660" width="16.3046875" customWidth="1"/>
    <col min="6661" max="6661" width="15.4609375" customWidth="1"/>
    <col min="6662" max="6662" width="15" customWidth="1"/>
    <col min="6663" max="6663" width="13.07421875" customWidth="1"/>
    <col min="6664" max="6664" width="14.4609375" customWidth="1"/>
    <col min="6665" max="6665" width="16.07421875" customWidth="1"/>
    <col min="6666" max="6666" width="14.3046875" customWidth="1"/>
    <col min="6914" max="6914" width="28.23046875" customWidth="1"/>
    <col min="6915" max="6915" width="15.07421875" customWidth="1"/>
    <col min="6916" max="6916" width="16.3046875" customWidth="1"/>
    <col min="6917" max="6917" width="15.4609375" customWidth="1"/>
    <col min="6918" max="6918" width="15" customWidth="1"/>
    <col min="6919" max="6919" width="13.07421875" customWidth="1"/>
    <col min="6920" max="6920" width="14.4609375" customWidth="1"/>
    <col min="6921" max="6921" width="16.07421875" customWidth="1"/>
    <col min="6922" max="6922" width="14.3046875" customWidth="1"/>
    <col min="7170" max="7170" width="28.23046875" customWidth="1"/>
    <col min="7171" max="7171" width="15.07421875" customWidth="1"/>
    <col min="7172" max="7172" width="16.3046875" customWidth="1"/>
    <col min="7173" max="7173" width="15.4609375" customWidth="1"/>
    <col min="7174" max="7174" width="15" customWidth="1"/>
    <col min="7175" max="7175" width="13.07421875" customWidth="1"/>
    <col min="7176" max="7176" width="14.4609375" customWidth="1"/>
    <col min="7177" max="7177" width="16.07421875" customWidth="1"/>
    <col min="7178" max="7178" width="14.3046875" customWidth="1"/>
    <col min="7426" max="7426" width="28.23046875" customWidth="1"/>
    <col min="7427" max="7427" width="15.07421875" customWidth="1"/>
    <col min="7428" max="7428" width="16.3046875" customWidth="1"/>
    <col min="7429" max="7429" width="15.4609375" customWidth="1"/>
    <col min="7430" max="7430" width="15" customWidth="1"/>
    <col min="7431" max="7431" width="13.07421875" customWidth="1"/>
    <col min="7432" max="7432" width="14.4609375" customWidth="1"/>
    <col min="7433" max="7433" width="16.07421875" customWidth="1"/>
    <col min="7434" max="7434" width="14.3046875" customWidth="1"/>
    <col min="7682" max="7682" width="28.23046875" customWidth="1"/>
    <col min="7683" max="7683" width="15.07421875" customWidth="1"/>
    <col min="7684" max="7684" width="16.3046875" customWidth="1"/>
    <col min="7685" max="7685" width="15.4609375" customWidth="1"/>
    <col min="7686" max="7686" width="15" customWidth="1"/>
    <col min="7687" max="7687" width="13.07421875" customWidth="1"/>
    <col min="7688" max="7688" width="14.4609375" customWidth="1"/>
    <col min="7689" max="7689" width="16.07421875" customWidth="1"/>
    <col min="7690" max="7690" width="14.3046875" customWidth="1"/>
    <col min="7938" max="7938" width="28.23046875" customWidth="1"/>
    <col min="7939" max="7939" width="15.07421875" customWidth="1"/>
    <col min="7940" max="7940" width="16.3046875" customWidth="1"/>
    <col min="7941" max="7941" width="15.4609375" customWidth="1"/>
    <col min="7942" max="7942" width="15" customWidth="1"/>
    <col min="7943" max="7943" width="13.07421875" customWidth="1"/>
    <col min="7944" max="7944" width="14.4609375" customWidth="1"/>
    <col min="7945" max="7945" width="16.07421875" customWidth="1"/>
    <col min="7946" max="7946" width="14.3046875" customWidth="1"/>
    <col min="8194" max="8194" width="28.23046875" customWidth="1"/>
    <col min="8195" max="8195" width="15.07421875" customWidth="1"/>
    <col min="8196" max="8196" width="16.3046875" customWidth="1"/>
    <col min="8197" max="8197" width="15.4609375" customWidth="1"/>
    <col min="8198" max="8198" width="15" customWidth="1"/>
    <col min="8199" max="8199" width="13.07421875" customWidth="1"/>
    <col min="8200" max="8200" width="14.4609375" customWidth="1"/>
    <col min="8201" max="8201" width="16.07421875" customWidth="1"/>
    <col min="8202" max="8202" width="14.3046875" customWidth="1"/>
    <col min="8450" max="8450" width="28.23046875" customWidth="1"/>
    <col min="8451" max="8451" width="15.07421875" customWidth="1"/>
    <col min="8452" max="8452" width="16.3046875" customWidth="1"/>
    <col min="8453" max="8453" width="15.4609375" customWidth="1"/>
    <col min="8454" max="8454" width="15" customWidth="1"/>
    <col min="8455" max="8455" width="13.07421875" customWidth="1"/>
    <col min="8456" max="8456" width="14.4609375" customWidth="1"/>
    <col min="8457" max="8457" width="16.07421875" customWidth="1"/>
    <col min="8458" max="8458" width="14.3046875" customWidth="1"/>
    <col min="8706" max="8706" width="28.23046875" customWidth="1"/>
    <col min="8707" max="8707" width="15.07421875" customWidth="1"/>
    <col min="8708" max="8708" width="16.3046875" customWidth="1"/>
    <col min="8709" max="8709" width="15.4609375" customWidth="1"/>
    <col min="8710" max="8710" width="15" customWidth="1"/>
    <col min="8711" max="8711" width="13.07421875" customWidth="1"/>
    <col min="8712" max="8712" width="14.4609375" customWidth="1"/>
    <col min="8713" max="8713" width="16.07421875" customWidth="1"/>
    <col min="8714" max="8714" width="14.3046875" customWidth="1"/>
    <col min="8962" max="8962" width="28.23046875" customWidth="1"/>
    <col min="8963" max="8963" width="15.07421875" customWidth="1"/>
    <col min="8964" max="8964" width="16.3046875" customWidth="1"/>
    <col min="8965" max="8965" width="15.4609375" customWidth="1"/>
    <col min="8966" max="8966" width="15" customWidth="1"/>
    <col min="8967" max="8967" width="13.07421875" customWidth="1"/>
    <col min="8968" max="8968" width="14.4609375" customWidth="1"/>
    <col min="8969" max="8969" width="16.07421875" customWidth="1"/>
    <col min="8970" max="8970" width="14.3046875" customWidth="1"/>
    <col min="9218" max="9218" width="28.23046875" customWidth="1"/>
    <col min="9219" max="9219" width="15.07421875" customWidth="1"/>
    <col min="9220" max="9220" width="16.3046875" customWidth="1"/>
    <col min="9221" max="9221" width="15.4609375" customWidth="1"/>
    <col min="9222" max="9222" width="15" customWidth="1"/>
    <col min="9223" max="9223" width="13.07421875" customWidth="1"/>
    <col min="9224" max="9224" width="14.4609375" customWidth="1"/>
    <col min="9225" max="9225" width="16.07421875" customWidth="1"/>
    <col min="9226" max="9226" width="14.3046875" customWidth="1"/>
    <col min="9474" max="9474" width="28.23046875" customWidth="1"/>
    <col min="9475" max="9475" width="15.07421875" customWidth="1"/>
    <col min="9476" max="9476" width="16.3046875" customWidth="1"/>
    <col min="9477" max="9477" width="15.4609375" customWidth="1"/>
    <col min="9478" max="9478" width="15" customWidth="1"/>
    <col min="9479" max="9479" width="13.07421875" customWidth="1"/>
    <col min="9480" max="9480" width="14.4609375" customWidth="1"/>
    <col min="9481" max="9481" width="16.07421875" customWidth="1"/>
    <col min="9482" max="9482" width="14.3046875" customWidth="1"/>
    <col min="9730" max="9730" width="28.23046875" customWidth="1"/>
    <col min="9731" max="9731" width="15.07421875" customWidth="1"/>
    <col min="9732" max="9732" width="16.3046875" customWidth="1"/>
    <col min="9733" max="9733" width="15.4609375" customWidth="1"/>
    <col min="9734" max="9734" width="15" customWidth="1"/>
    <col min="9735" max="9735" width="13.07421875" customWidth="1"/>
    <col min="9736" max="9736" width="14.4609375" customWidth="1"/>
    <col min="9737" max="9737" width="16.07421875" customWidth="1"/>
    <col min="9738" max="9738" width="14.3046875" customWidth="1"/>
    <col min="9986" max="9986" width="28.23046875" customWidth="1"/>
    <col min="9987" max="9987" width="15.07421875" customWidth="1"/>
    <col min="9988" max="9988" width="16.3046875" customWidth="1"/>
    <col min="9989" max="9989" width="15.4609375" customWidth="1"/>
    <col min="9990" max="9990" width="15" customWidth="1"/>
    <col min="9991" max="9991" width="13.07421875" customWidth="1"/>
    <col min="9992" max="9992" width="14.4609375" customWidth="1"/>
    <col min="9993" max="9993" width="16.07421875" customWidth="1"/>
    <col min="9994" max="9994" width="14.3046875" customWidth="1"/>
    <col min="10242" max="10242" width="28.23046875" customWidth="1"/>
    <col min="10243" max="10243" width="15.07421875" customWidth="1"/>
    <col min="10244" max="10244" width="16.3046875" customWidth="1"/>
    <col min="10245" max="10245" width="15.4609375" customWidth="1"/>
    <col min="10246" max="10246" width="15" customWidth="1"/>
    <col min="10247" max="10247" width="13.07421875" customWidth="1"/>
    <col min="10248" max="10248" width="14.4609375" customWidth="1"/>
    <col min="10249" max="10249" width="16.07421875" customWidth="1"/>
    <col min="10250" max="10250" width="14.3046875" customWidth="1"/>
    <col min="10498" max="10498" width="28.23046875" customWidth="1"/>
    <col min="10499" max="10499" width="15.07421875" customWidth="1"/>
    <col min="10500" max="10500" width="16.3046875" customWidth="1"/>
    <col min="10501" max="10501" width="15.4609375" customWidth="1"/>
    <col min="10502" max="10502" width="15" customWidth="1"/>
    <col min="10503" max="10503" width="13.07421875" customWidth="1"/>
    <col min="10504" max="10504" width="14.4609375" customWidth="1"/>
    <col min="10505" max="10505" width="16.07421875" customWidth="1"/>
    <col min="10506" max="10506" width="14.3046875" customWidth="1"/>
    <col min="10754" max="10754" width="28.23046875" customWidth="1"/>
    <col min="10755" max="10755" width="15.07421875" customWidth="1"/>
    <col min="10756" max="10756" width="16.3046875" customWidth="1"/>
    <col min="10757" max="10757" width="15.4609375" customWidth="1"/>
    <col min="10758" max="10758" width="15" customWidth="1"/>
    <col min="10759" max="10759" width="13.07421875" customWidth="1"/>
    <col min="10760" max="10760" width="14.4609375" customWidth="1"/>
    <col min="10761" max="10761" width="16.07421875" customWidth="1"/>
    <col min="10762" max="10762" width="14.3046875" customWidth="1"/>
    <col min="11010" max="11010" width="28.23046875" customWidth="1"/>
    <col min="11011" max="11011" width="15.07421875" customWidth="1"/>
    <col min="11012" max="11012" width="16.3046875" customWidth="1"/>
    <col min="11013" max="11013" width="15.4609375" customWidth="1"/>
    <col min="11014" max="11014" width="15" customWidth="1"/>
    <col min="11015" max="11015" width="13.07421875" customWidth="1"/>
    <col min="11016" max="11016" width="14.4609375" customWidth="1"/>
    <col min="11017" max="11017" width="16.07421875" customWidth="1"/>
    <col min="11018" max="11018" width="14.3046875" customWidth="1"/>
    <col min="11266" max="11266" width="28.23046875" customWidth="1"/>
    <col min="11267" max="11267" width="15.07421875" customWidth="1"/>
    <col min="11268" max="11268" width="16.3046875" customWidth="1"/>
    <col min="11269" max="11269" width="15.4609375" customWidth="1"/>
    <col min="11270" max="11270" width="15" customWidth="1"/>
    <col min="11271" max="11271" width="13.07421875" customWidth="1"/>
    <col min="11272" max="11272" width="14.4609375" customWidth="1"/>
    <col min="11273" max="11273" width="16.07421875" customWidth="1"/>
    <col min="11274" max="11274" width="14.3046875" customWidth="1"/>
    <col min="11522" max="11522" width="28.23046875" customWidth="1"/>
    <col min="11523" max="11523" width="15.07421875" customWidth="1"/>
    <col min="11524" max="11524" width="16.3046875" customWidth="1"/>
    <col min="11525" max="11525" width="15.4609375" customWidth="1"/>
    <col min="11526" max="11526" width="15" customWidth="1"/>
    <col min="11527" max="11527" width="13.07421875" customWidth="1"/>
    <col min="11528" max="11528" width="14.4609375" customWidth="1"/>
    <col min="11529" max="11529" width="16.07421875" customWidth="1"/>
    <col min="11530" max="11530" width="14.3046875" customWidth="1"/>
    <col min="11778" max="11778" width="28.23046875" customWidth="1"/>
    <col min="11779" max="11779" width="15.07421875" customWidth="1"/>
    <col min="11780" max="11780" width="16.3046875" customWidth="1"/>
    <col min="11781" max="11781" width="15.4609375" customWidth="1"/>
    <col min="11782" max="11782" width="15" customWidth="1"/>
    <col min="11783" max="11783" width="13.07421875" customWidth="1"/>
    <col min="11784" max="11784" width="14.4609375" customWidth="1"/>
    <col min="11785" max="11785" width="16.07421875" customWidth="1"/>
    <col min="11786" max="11786" width="14.3046875" customWidth="1"/>
    <col min="12034" max="12034" width="28.23046875" customWidth="1"/>
    <col min="12035" max="12035" width="15.07421875" customWidth="1"/>
    <col min="12036" max="12036" width="16.3046875" customWidth="1"/>
    <col min="12037" max="12037" width="15.4609375" customWidth="1"/>
    <col min="12038" max="12038" width="15" customWidth="1"/>
    <col min="12039" max="12039" width="13.07421875" customWidth="1"/>
    <col min="12040" max="12040" width="14.4609375" customWidth="1"/>
    <col min="12041" max="12041" width="16.07421875" customWidth="1"/>
    <col min="12042" max="12042" width="14.3046875" customWidth="1"/>
    <col min="12290" max="12290" width="28.23046875" customWidth="1"/>
    <col min="12291" max="12291" width="15.07421875" customWidth="1"/>
    <col min="12292" max="12292" width="16.3046875" customWidth="1"/>
    <col min="12293" max="12293" width="15.4609375" customWidth="1"/>
    <col min="12294" max="12294" width="15" customWidth="1"/>
    <col min="12295" max="12295" width="13.07421875" customWidth="1"/>
    <col min="12296" max="12296" width="14.4609375" customWidth="1"/>
    <col min="12297" max="12297" width="16.07421875" customWidth="1"/>
    <col min="12298" max="12298" width="14.3046875" customWidth="1"/>
    <col min="12546" max="12546" width="28.23046875" customWidth="1"/>
    <col min="12547" max="12547" width="15.07421875" customWidth="1"/>
    <col min="12548" max="12548" width="16.3046875" customWidth="1"/>
    <col min="12549" max="12549" width="15.4609375" customWidth="1"/>
    <col min="12550" max="12550" width="15" customWidth="1"/>
    <col min="12551" max="12551" width="13.07421875" customWidth="1"/>
    <col min="12552" max="12552" width="14.4609375" customWidth="1"/>
    <col min="12553" max="12553" width="16.07421875" customWidth="1"/>
    <col min="12554" max="12554" width="14.3046875" customWidth="1"/>
    <col min="12802" max="12802" width="28.23046875" customWidth="1"/>
    <col min="12803" max="12803" width="15.07421875" customWidth="1"/>
    <col min="12804" max="12804" width="16.3046875" customWidth="1"/>
    <col min="12805" max="12805" width="15.4609375" customWidth="1"/>
    <col min="12806" max="12806" width="15" customWidth="1"/>
    <col min="12807" max="12807" width="13.07421875" customWidth="1"/>
    <col min="12808" max="12808" width="14.4609375" customWidth="1"/>
    <col min="12809" max="12809" width="16.07421875" customWidth="1"/>
    <col min="12810" max="12810" width="14.3046875" customWidth="1"/>
    <col min="13058" max="13058" width="28.23046875" customWidth="1"/>
    <col min="13059" max="13059" width="15.07421875" customWidth="1"/>
    <col min="13060" max="13060" width="16.3046875" customWidth="1"/>
    <col min="13061" max="13061" width="15.4609375" customWidth="1"/>
    <col min="13062" max="13062" width="15" customWidth="1"/>
    <col min="13063" max="13063" width="13.07421875" customWidth="1"/>
    <col min="13064" max="13064" width="14.4609375" customWidth="1"/>
    <col min="13065" max="13065" width="16.07421875" customWidth="1"/>
    <col min="13066" max="13066" width="14.3046875" customWidth="1"/>
    <col min="13314" max="13314" width="28.23046875" customWidth="1"/>
    <col min="13315" max="13315" width="15.07421875" customWidth="1"/>
    <col min="13316" max="13316" width="16.3046875" customWidth="1"/>
    <col min="13317" max="13317" width="15.4609375" customWidth="1"/>
    <col min="13318" max="13318" width="15" customWidth="1"/>
    <col min="13319" max="13319" width="13.07421875" customWidth="1"/>
    <col min="13320" max="13320" width="14.4609375" customWidth="1"/>
    <col min="13321" max="13321" width="16.07421875" customWidth="1"/>
    <col min="13322" max="13322" width="14.3046875" customWidth="1"/>
    <col min="13570" max="13570" width="28.23046875" customWidth="1"/>
    <col min="13571" max="13571" width="15.07421875" customWidth="1"/>
    <col min="13572" max="13572" width="16.3046875" customWidth="1"/>
    <col min="13573" max="13573" width="15.4609375" customWidth="1"/>
    <col min="13574" max="13574" width="15" customWidth="1"/>
    <col min="13575" max="13575" width="13.07421875" customWidth="1"/>
    <col min="13576" max="13576" width="14.4609375" customWidth="1"/>
    <col min="13577" max="13577" width="16.07421875" customWidth="1"/>
    <col min="13578" max="13578" width="14.3046875" customWidth="1"/>
    <col min="13826" max="13826" width="28.23046875" customWidth="1"/>
    <col min="13827" max="13827" width="15.07421875" customWidth="1"/>
    <col min="13828" max="13828" width="16.3046875" customWidth="1"/>
    <col min="13829" max="13829" width="15.4609375" customWidth="1"/>
    <col min="13830" max="13830" width="15" customWidth="1"/>
    <col min="13831" max="13831" width="13.07421875" customWidth="1"/>
    <col min="13832" max="13832" width="14.4609375" customWidth="1"/>
    <col min="13833" max="13833" width="16.07421875" customWidth="1"/>
    <col min="13834" max="13834" width="14.3046875" customWidth="1"/>
    <col min="14082" max="14082" width="28.23046875" customWidth="1"/>
    <col min="14083" max="14083" width="15.07421875" customWidth="1"/>
    <col min="14084" max="14084" width="16.3046875" customWidth="1"/>
    <col min="14085" max="14085" width="15.4609375" customWidth="1"/>
    <col min="14086" max="14086" width="15" customWidth="1"/>
    <col min="14087" max="14087" width="13.07421875" customWidth="1"/>
    <col min="14088" max="14088" width="14.4609375" customWidth="1"/>
    <col min="14089" max="14089" width="16.07421875" customWidth="1"/>
    <col min="14090" max="14090" width="14.3046875" customWidth="1"/>
    <col min="14338" max="14338" width="28.23046875" customWidth="1"/>
    <col min="14339" max="14339" width="15.07421875" customWidth="1"/>
    <col min="14340" max="14340" width="16.3046875" customWidth="1"/>
    <col min="14341" max="14341" width="15.4609375" customWidth="1"/>
    <col min="14342" max="14342" width="15" customWidth="1"/>
    <col min="14343" max="14343" width="13.07421875" customWidth="1"/>
    <col min="14344" max="14344" width="14.4609375" customWidth="1"/>
    <col min="14345" max="14345" width="16.07421875" customWidth="1"/>
    <col min="14346" max="14346" width="14.3046875" customWidth="1"/>
    <col min="14594" max="14594" width="28.23046875" customWidth="1"/>
    <col min="14595" max="14595" width="15.07421875" customWidth="1"/>
    <col min="14596" max="14596" width="16.3046875" customWidth="1"/>
    <col min="14597" max="14597" width="15.4609375" customWidth="1"/>
    <col min="14598" max="14598" width="15" customWidth="1"/>
    <col min="14599" max="14599" width="13.07421875" customWidth="1"/>
    <col min="14600" max="14600" width="14.4609375" customWidth="1"/>
    <col min="14601" max="14601" width="16.07421875" customWidth="1"/>
    <col min="14602" max="14602" width="14.3046875" customWidth="1"/>
    <col min="14850" max="14850" width="28.23046875" customWidth="1"/>
    <col min="14851" max="14851" width="15.07421875" customWidth="1"/>
    <col min="14852" max="14852" width="16.3046875" customWidth="1"/>
    <col min="14853" max="14853" width="15.4609375" customWidth="1"/>
    <col min="14854" max="14854" width="15" customWidth="1"/>
    <col min="14855" max="14855" width="13.07421875" customWidth="1"/>
    <col min="14856" max="14856" width="14.4609375" customWidth="1"/>
    <col min="14857" max="14857" width="16.07421875" customWidth="1"/>
    <col min="14858" max="14858" width="14.3046875" customWidth="1"/>
    <col min="15106" max="15106" width="28.23046875" customWidth="1"/>
    <col min="15107" max="15107" width="15.07421875" customWidth="1"/>
    <col min="15108" max="15108" width="16.3046875" customWidth="1"/>
    <col min="15109" max="15109" width="15.4609375" customWidth="1"/>
    <col min="15110" max="15110" width="15" customWidth="1"/>
    <col min="15111" max="15111" width="13.07421875" customWidth="1"/>
    <col min="15112" max="15112" width="14.4609375" customWidth="1"/>
    <col min="15113" max="15113" width="16.07421875" customWidth="1"/>
    <col min="15114" max="15114" width="14.3046875" customWidth="1"/>
    <col min="15362" max="15362" width="28.23046875" customWidth="1"/>
    <col min="15363" max="15363" width="15.07421875" customWidth="1"/>
    <col min="15364" max="15364" width="16.3046875" customWidth="1"/>
    <col min="15365" max="15365" width="15.4609375" customWidth="1"/>
    <col min="15366" max="15366" width="15" customWidth="1"/>
    <col min="15367" max="15367" width="13.07421875" customWidth="1"/>
    <col min="15368" max="15368" width="14.4609375" customWidth="1"/>
    <col min="15369" max="15369" width="16.07421875" customWidth="1"/>
    <col min="15370" max="15370" width="14.3046875" customWidth="1"/>
    <col min="15618" max="15618" width="28.23046875" customWidth="1"/>
    <col min="15619" max="15619" width="15.07421875" customWidth="1"/>
    <col min="15620" max="15620" width="16.3046875" customWidth="1"/>
    <col min="15621" max="15621" width="15.4609375" customWidth="1"/>
    <col min="15622" max="15622" width="15" customWidth="1"/>
    <col min="15623" max="15623" width="13.07421875" customWidth="1"/>
    <col min="15624" max="15624" width="14.4609375" customWidth="1"/>
    <col min="15625" max="15625" width="16.07421875" customWidth="1"/>
    <col min="15626" max="15626" width="14.3046875" customWidth="1"/>
    <col min="15874" max="15874" width="28.23046875" customWidth="1"/>
    <col min="15875" max="15875" width="15.07421875" customWidth="1"/>
    <col min="15876" max="15876" width="16.3046875" customWidth="1"/>
    <col min="15877" max="15877" width="15.4609375" customWidth="1"/>
    <col min="15878" max="15878" width="15" customWidth="1"/>
    <col min="15879" max="15879" width="13.07421875" customWidth="1"/>
    <col min="15880" max="15880" width="14.4609375" customWidth="1"/>
    <col min="15881" max="15881" width="16.07421875" customWidth="1"/>
    <col min="15882" max="15882" width="14.3046875" customWidth="1"/>
    <col min="16130" max="16130" width="28.23046875" customWidth="1"/>
    <col min="16131" max="16131" width="15.07421875" customWidth="1"/>
    <col min="16132" max="16132" width="16.3046875" customWidth="1"/>
    <col min="16133" max="16133" width="15.4609375" customWidth="1"/>
    <col min="16134" max="16134" width="15" customWidth="1"/>
    <col min="16135" max="16135" width="13.07421875" customWidth="1"/>
    <col min="16136" max="16136" width="14.4609375" customWidth="1"/>
    <col min="16137" max="16137" width="16.07421875" customWidth="1"/>
    <col min="16138" max="16138" width="14.3046875" customWidth="1"/>
  </cols>
  <sheetData>
    <row r="1" spans="1:23" s="464" customFormat="1" ht="23">
      <c r="A1" s="478" t="str">
        <f>'Cover Page'!$A$11</f>
        <v>Company Name</v>
      </c>
    </row>
    <row r="3" spans="1:23" s="464" customFormat="1" ht="14">
      <c r="A3" s="479" t="str">
        <f>'Cover Page'!$H$9</f>
        <v>FOR THE QUARTER ENDED</v>
      </c>
      <c r="C3" s="480" t="str">
        <f>'Cover Page'!H$11</f>
        <v>March 31</v>
      </c>
      <c r="D3" s="481">
        <f>'Cover Page'!I$11</f>
        <v>2023</v>
      </c>
    </row>
    <row r="4" spans="1:23" s="464" customFormat="1" ht="14"/>
    <row r="5" spans="1:23" s="62" customFormat="1" ht="32.5">
      <c r="A5" s="449" t="s">
        <v>691</v>
      </c>
      <c r="B5" s="59"/>
      <c r="C5" s="59"/>
      <c r="D5" s="59"/>
      <c r="E5" s="59"/>
      <c r="F5" s="59"/>
      <c r="G5" s="59"/>
      <c r="H5" s="59"/>
      <c r="I5" s="59"/>
      <c r="J5" s="60"/>
      <c r="K5" s="61"/>
    </row>
    <row r="6" spans="1:23" s="62" customFormat="1" ht="27.75" customHeight="1">
      <c r="A6"/>
      <c r="B6"/>
      <c r="C6"/>
      <c r="D6"/>
      <c r="E6"/>
      <c r="F6"/>
      <c r="G6"/>
      <c r="H6"/>
      <c r="I6"/>
      <c r="J6"/>
      <c r="K6"/>
      <c r="L6"/>
      <c r="M6"/>
    </row>
    <row r="7" spans="1:23" s="418" customFormat="1" ht="56">
      <c r="A7" s="339"/>
      <c r="B7" s="339" t="s">
        <v>26</v>
      </c>
      <c r="C7" s="445" t="s">
        <v>606</v>
      </c>
      <c r="D7" s="445" t="s">
        <v>616</v>
      </c>
      <c r="E7" s="445" t="s">
        <v>17</v>
      </c>
      <c r="F7" s="445" t="s">
        <v>617</v>
      </c>
      <c r="G7" s="445" t="s">
        <v>194</v>
      </c>
      <c r="H7" s="339" t="s">
        <v>52</v>
      </c>
      <c r="I7" s="339" t="s">
        <v>62</v>
      </c>
      <c r="J7" s="3"/>
      <c r="K7" s="3"/>
      <c r="L7" s="3"/>
      <c r="M7" s="3"/>
      <c r="N7" s="3"/>
      <c r="O7" s="3"/>
      <c r="P7" s="3"/>
      <c r="Q7" s="3"/>
      <c r="R7" s="3"/>
      <c r="S7" s="3"/>
      <c r="T7" s="3"/>
      <c r="W7" s="8"/>
    </row>
    <row r="8" spans="1:23" s="64" customFormat="1" ht="27.75" customHeight="1">
      <c r="A8" s="54" t="s">
        <v>220</v>
      </c>
      <c r="B8" s="68"/>
      <c r="C8" s="65"/>
      <c r="D8" s="66"/>
      <c r="E8" s="68"/>
      <c r="F8" s="66"/>
      <c r="G8" s="68"/>
      <c r="H8" s="67"/>
      <c r="I8" s="69">
        <f>SUM(B8:H8)</f>
        <v>0</v>
      </c>
      <c r="J8" s="63"/>
    </row>
    <row r="9" spans="1:23" s="64" customFormat="1" ht="27.75" customHeight="1">
      <c r="A9" s="56" t="s">
        <v>221</v>
      </c>
      <c r="B9" s="73"/>
      <c r="C9" s="70"/>
      <c r="D9" s="71"/>
      <c r="E9" s="73"/>
      <c r="F9" s="71"/>
      <c r="G9" s="73"/>
      <c r="H9" s="72"/>
      <c r="I9" s="74">
        <f t="shared" ref="I9:I14" si="0">SUM(B9:H9)</f>
        <v>0</v>
      </c>
      <c r="J9" s="63"/>
    </row>
    <row r="10" spans="1:23" s="64" customFormat="1" ht="27.75" customHeight="1">
      <c r="A10" s="75" t="s">
        <v>222</v>
      </c>
      <c r="B10" s="79"/>
      <c r="C10" s="76"/>
      <c r="D10" s="77"/>
      <c r="E10" s="79"/>
      <c r="F10" s="77"/>
      <c r="G10" s="79"/>
      <c r="H10" s="78"/>
      <c r="I10" s="80">
        <f t="shared" si="0"/>
        <v>0</v>
      </c>
      <c r="J10" s="63"/>
    </row>
    <row r="11" spans="1:23" s="64" customFormat="1" ht="27.75" customHeight="1">
      <c r="A11" s="56" t="s">
        <v>223</v>
      </c>
      <c r="B11" s="73"/>
      <c r="C11" s="70"/>
      <c r="D11" s="71"/>
      <c r="E11" s="73"/>
      <c r="F11" s="71"/>
      <c r="G11" s="73"/>
      <c r="H11" s="72"/>
      <c r="I11" s="74">
        <f t="shared" si="0"/>
        <v>0</v>
      </c>
      <c r="J11" s="63"/>
    </row>
    <row r="12" spans="1:23" s="64" customFormat="1" ht="27.75" customHeight="1">
      <c r="A12" s="75" t="s">
        <v>224</v>
      </c>
      <c r="B12" s="79"/>
      <c r="C12" s="76"/>
      <c r="D12" s="77"/>
      <c r="E12" s="79"/>
      <c r="F12" s="77"/>
      <c r="G12" s="79"/>
      <c r="H12" s="78"/>
      <c r="I12" s="80">
        <f t="shared" si="0"/>
        <v>0</v>
      </c>
      <c r="J12" s="63"/>
    </row>
    <row r="13" spans="1:23" s="64" customFormat="1" ht="27.75" customHeight="1">
      <c r="A13" s="56" t="s">
        <v>225</v>
      </c>
      <c r="B13" s="70"/>
      <c r="C13" s="70"/>
      <c r="D13" s="70"/>
      <c r="E13" s="70"/>
      <c r="F13" s="70"/>
      <c r="G13" s="70"/>
      <c r="H13" s="72"/>
      <c r="I13" s="74">
        <f t="shared" si="0"/>
        <v>0</v>
      </c>
      <c r="J13" s="63"/>
    </row>
    <row r="14" spans="1:23" s="64" customFormat="1" ht="27.75" customHeight="1">
      <c r="A14" s="58" t="s">
        <v>226</v>
      </c>
      <c r="B14" s="81"/>
      <c r="C14" s="81"/>
      <c r="D14" s="81"/>
      <c r="E14" s="81"/>
      <c r="F14" s="81"/>
      <c r="G14" s="81"/>
      <c r="H14" s="82"/>
      <c r="I14" s="83">
        <f t="shared" si="0"/>
        <v>0</v>
      </c>
      <c r="J14" s="63"/>
    </row>
    <row r="15" spans="1:23" s="64" customFormat="1" ht="27.75" customHeight="1">
      <c r="A15" s="343" t="s">
        <v>227</v>
      </c>
      <c r="B15" s="84">
        <f t="shared" ref="B15:G15" si="1">SUM(B8:B12,B14)-B13</f>
        <v>0</v>
      </c>
      <c r="C15" s="84">
        <f t="shared" si="1"/>
        <v>0</v>
      </c>
      <c r="D15" s="84">
        <f t="shared" si="1"/>
        <v>0</v>
      </c>
      <c r="E15" s="84">
        <f t="shared" si="1"/>
        <v>0</v>
      </c>
      <c r="F15" s="84">
        <f t="shared" si="1"/>
        <v>0</v>
      </c>
      <c r="G15" s="84">
        <f t="shared" si="1"/>
        <v>0</v>
      </c>
      <c r="H15" s="84">
        <f t="shared" ref="H15" si="2">SUM(H8:H12,H14)-H13</f>
        <v>0</v>
      </c>
      <c r="I15" s="85">
        <f>SUM(B15:H15)</f>
        <v>0</v>
      </c>
      <c r="J15" s="63"/>
    </row>
    <row r="16" spans="1:23" s="64" customFormat="1" ht="27.75" customHeight="1">
      <c r="A16" s="341"/>
      <c r="B16" s="341"/>
      <c r="C16" s="341"/>
      <c r="D16" s="341"/>
      <c r="E16" s="341"/>
      <c r="F16" s="63"/>
    </row>
    <row r="17" spans="1:23" s="64" customFormat="1" ht="75" customHeight="1">
      <c r="A17" s="42" t="s">
        <v>228</v>
      </c>
      <c r="B17" s="339" t="s">
        <v>26</v>
      </c>
      <c r="C17" s="445" t="s">
        <v>606</v>
      </c>
      <c r="D17" s="445" t="s">
        <v>616</v>
      </c>
      <c r="E17" s="445" t="s">
        <v>17</v>
      </c>
      <c r="F17" s="445" t="s">
        <v>617</v>
      </c>
      <c r="G17" s="445" t="s">
        <v>194</v>
      </c>
      <c r="H17" s="339" t="s">
        <v>52</v>
      </c>
      <c r="I17" s="339" t="s">
        <v>62</v>
      </c>
      <c r="J17"/>
      <c r="K17"/>
      <c r="L17"/>
      <c r="M17"/>
      <c r="N17"/>
      <c r="O17"/>
      <c r="P17"/>
      <c r="Q17"/>
      <c r="R17"/>
      <c r="S17"/>
      <c r="T17"/>
      <c r="W17" s="529"/>
    </row>
    <row r="18" spans="1:23" s="64" customFormat="1" ht="27.75" customHeight="1">
      <c r="A18" s="54"/>
      <c r="B18" s="68"/>
      <c r="C18" s="65"/>
      <c r="D18" s="66"/>
      <c r="E18" s="68"/>
      <c r="F18" s="66"/>
      <c r="G18" s="68"/>
      <c r="H18" s="67"/>
      <c r="I18" s="69">
        <f>SUM(B18:H18)</f>
        <v>0</v>
      </c>
      <c r="J18" s="63"/>
    </row>
    <row r="19" spans="1:23" s="64" customFormat="1" ht="27.75" customHeight="1">
      <c r="A19" s="56"/>
      <c r="B19" s="73"/>
      <c r="C19" s="70"/>
      <c r="D19" s="71"/>
      <c r="E19" s="73"/>
      <c r="F19" s="71"/>
      <c r="G19" s="73"/>
      <c r="H19" s="72"/>
      <c r="I19" s="74">
        <f t="shared" ref="I19:I23" si="3">SUM(B19:H19)</f>
        <v>0</v>
      </c>
      <c r="J19" s="63"/>
    </row>
    <row r="20" spans="1:23" s="64" customFormat="1" ht="27.75" customHeight="1">
      <c r="A20" s="75"/>
      <c r="B20" s="79"/>
      <c r="C20" s="76"/>
      <c r="D20" s="77"/>
      <c r="E20" s="79"/>
      <c r="F20" s="77"/>
      <c r="G20" s="79"/>
      <c r="H20" s="78"/>
      <c r="I20" s="80">
        <f t="shared" si="3"/>
        <v>0</v>
      </c>
      <c r="J20" s="63"/>
    </row>
    <row r="21" spans="1:23" s="64" customFormat="1" ht="27.75" customHeight="1">
      <c r="A21" s="56"/>
      <c r="B21" s="73"/>
      <c r="C21" s="70"/>
      <c r="D21" s="71"/>
      <c r="E21" s="73"/>
      <c r="F21" s="71"/>
      <c r="G21" s="73"/>
      <c r="H21" s="72"/>
      <c r="I21" s="74">
        <f t="shared" si="3"/>
        <v>0</v>
      </c>
      <c r="J21" s="63"/>
    </row>
    <row r="22" spans="1:23" s="64" customFormat="1" ht="27.75" customHeight="1">
      <c r="A22" s="75"/>
      <c r="B22" s="79"/>
      <c r="C22" s="76"/>
      <c r="D22" s="77"/>
      <c r="E22" s="79"/>
      <c r="F22" s="77"/>
      <c r="G22" s="79"/>
      <c r="H22" s="78"/>
      <c r="I22" s="80">
        <f t="shared" si="3"/>
        <v>0</v>
      </c>
      <c r="J22" s="63"/>
    </row>
    <row r="23" spans="1:23" s="64" customFormat="1" ht="27.75" customHeight="1">
      <c r="A23" s="419"/>
      <c r="B23" s="420"/>
      <c r="C23" s="421"/>
      <c r="D23" s="422"/>
      <c r="E23" s="420"/>
      <c r="F23" s="422"/>
      <c r="G23" s="420"/>
      <c r="H23" s="423"/>
      <c r="I23" s="424">
        <f t="shared" si="3"/>
        <v>0</v>
      </c>
      <c r="J23" s="63"/>
    </row>
    <row r="24" spans="1:23" ht="54" customHeight="1"/>
    <row r="25" spans="1:23" ht="54" customHeight="1"/>
    <row r="26" spans="1:23" ht="27.75" customHeight="1"/>
    <row r="27" spans="1:23" ht="31.5" customHeight="1"/>
    <row r="28" spans="1:23" ht="36.75" customHeight="1"/>
    <row r="29" spans="1:23" ht="30" customHeight="1"/>
    <row r="30" spans="1:23" ht="31.5" customHeight="1"/>
    <row r="31" spans="1:23" ht="27" customHeight="1"/>
    <row r="32" spans="1:23" ht="36" customHeight="1"/>
    <row r="33" ht="29.25" customHeight="1"/>
    <row r="37" ht="51" customHeight="1"/>
    <row r="38" ht="27" customHeight="1"/>
    <row r="39" ht="27" customHeight="1"/>
    <row r="40" ht="27" customHeight="1"/>
    <row r="41" ht="27" customHeight="1"/>
    <row r="42" ht="27" customHeight="1"/>
  </sheetData>
  <dataValidations disablePrompts="1" count="2">
    <dataValidation allowBlank="1" showInputMessage="1" showErrorMessage="1" prompt="Note: Dividends Paid will be subtracted from other inputs to arrive at the closing balance. Thus it should be entered as a positive value." sqref="B13:H13" xr:uid="{00000000-0002-0000-0000-000000000000}"/>
    <dataValidation allowBlank="1" showInputMessage="1" showErrorMessage="1" prompt="Enter the TOTAL amount of other transactions for the specific category here and then specify the details below. The closing balance will only reflect rows 1-7." sqref="B14:H14" xr:uid="{00000000-0002-0000-0000-000001000000}"/>
  </dataValidations>
  <pageMargins left="0.7" right="0.7" top="0.75" bottom="0.75" header="0.3" footer="0.3"/>
  <pageSetup orientation="portrait" horizontalDpi="300" r:id="rId1"/>
  <customProperties>
    <customPr name="Sheet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D61BD-4060-47AE-B8D3-2F07776EFC90}">
  <sheetPr>
    <pageSetUpPr fitToPage="1"/>
  </sheetPr>
  <dimension ref="A1:J37"/>
  <sheetViews>
    <sheetView zoomScale="75" zoomScaleNormal="75" workbookViewId="0"/>
  </sheetViews>
  <sheetFormatPr defaultColWidth="8.84375" defaultRowHeight="15.5"/>
  <cols>
    <col min="1" max="1" width="4.765625" style="524" customWidth="1"/>
    <col min="2" max="2" width="57.69140625" style="524" customWidth="1"/>
    <col min="3" max="4" width="13.69140625" style="524" customWidth="1"/>
    <col min="5" max="5" width="11.84375" style="524" customWidth="1"/>
    <col min="6" max="6" width="13" style="524" bestFit="1" customWidth="1"/>
    <col min="7" max="8" width="13.69140625" style="524" customWidth="1"/>
    <col min="9" max="9" width="11.84375" style="524" customWidth="1"/>
    <col min="10" max="10" width="13" style="524" bestFit="1" customWidth="1"/>
    <col min="11" max="16384" width="8.84375" style="524"/>
  </cols>
  <sheetData>
    <row r="1" spans="1:10" s="464" customFormat="1" ht="23">
      <c r="A1" s="478" t="str">
        <f>'Cover Page'!$A$11</f>
        <v>Company Name</v>
      </c>
    </row>
    <row r="2" spans="1:10" customFormat="1"/>
    <row r="3" spans="1:10" s="464" customFormat="1" ht="14">
      <c r="A3" s="479" t="str">
        <f>'Cover Page'!$H$9</f>
        <v>FOR THE QUARTER ENDED</v>
      </c>
      <c r="C3" s="480" t="str">
        <f>'Cover Page'!H$11</f>
        <v>March 31</v>
      </c>
      <c r="D3" s="481">
        <f>'Cover Page'!I$11</f>
        <v>2023</v>
      </c>
    </row>
    <row r="4" spans="1:10" s="464" customFormat="1" ht="14"/>
    <row r="5" spans="1:10" s="36" customFormat="1" ht="32.5">
      <c r="A5" s="337" t="s">
        <v>642</v>
      </c>
    </row>
    <row r="6" spans="1:10" customFormat="1"/>
    <row r="7" spans="1:10" s="36" customFormat="1" ht="14">
      <c r="C7" s="596" t="s">
        <v>644</v>
      </c>
      <c r="D7" s="597"/>
      <c r="E7" s="597"/>
      <c r="F7" s="598"/>
      <c r="G7" s="596" t="s">
        <v>643</v>
      </c>
      <c r="H7" s="597"/>
      <c r="I7" s="597"/>
      <c r="J7" s="598"/>
    </row>
    <row r="8" spans="1:10" ht="42">
      <c r="A8" s="432" t="s">
        <v>176</v>
      </c>
      <c r="B8" s="41"/>
      <c r="C8" s="42" t="s">
        <v>622</v>
      </c>
      <c r="D8" s="42" t="s">
        <v>623</v>
      </c>
      <c r="E8" s="42" t="s">
        <v>635</v>
      </c>
      <c r="F8" s="42" t="s">
        <v>636</v>
      </c>
      <c r="G8" s="42" t="s">
        <v>622</v>
      </c>
      <c r="H8" s="42" t="s">
        <v>623</v>
      </c>
      <c r="I8" s="42" t="s">
        <v>635</v>
      </c>
      <c r="J8" s="42" t="s">
        <v>636</v>
      </c>
    </row>
    <row r="9" spans="1:10">
      <c r="A9" s="364"/>
      <c r="B9" s="44" t="s">
        <v>637</v>
      </c>
      <c r="C9" s="45"/>
      <c r="D9" s="45"/>
      <c r="E9" s="45"/>
      <c r="F9" s="45"/>
      <c r="G9" s="45"/>
      <c r="H9" s="45"/>
      <c r="I9" s="45"/>
      <c r="J9" s="45"/>
    </row>
    <row r="10" spans="1:10">
      <c r="A10" s="353">
        <v>1</v>
      </c>
      <c r="B10" s="46" t="s">
        <v>619</v>
      </c>
      <c r="C10" s="49"/>
      <c r="D10" s="49"/>
      <c r="E10" s="49"/>
      <c r="F10" s="49"/>
      <c r="G10" s="49"/>
      <c r="H10" s="49"/>
      <c r="I10" s="49"/>
      <c r="J10" s="49"/>
    </row>
    <row r="11" spans="1:10">
      <c r="A11" s="353">
        <v>2</v>
      </c>
      <c r="B11" s="46" t="s">
        <v>620</v>
      </c>
      <c r="C11" s="49"/>
      <c r="D11" s="49"/>
      <c r="E11" s="49"/>
      <c r="F11" s="49"/>
      <c r="G11" s="49"/>
      <c r="H11" s="49"/>
      <c r="I11" s="49"/>
      <c r="J11" s="49"/>
    </row>
    <row r="12" spans="1:10">
      <c r="A12" s="353">
        <v>3</v>
      </c>
      <c r="B12" s="342" t="s">
        <v>621</v>
      </c>
      <c r="C12" s="49"/>
      <c r="D12" s="49"/>
      <c r="E12" s="49"/>
      <c r="F12" s="49"/>
      <c r="G12" s="49"/>
      <c r="H12" s="49"/>
      <c r="I12" s="49"/>
      <c r="J12" s="49"/>
    </row>
    <row r="13" spans="1:10" ht="26.15" customHeight="1">
      <c r="A13" s="355">
        <v>4</v>
      </c>
      <c r="B13" s="348" t="s">
        <v>577</v>
      </c>
      <c r="C13" s="48">
        <f>SUM(C10:C12)</f>
        <v>0</v>
      </c>
      <c r="D13" s="48">
        <f t="shared" ref="D13:F13" si="0">SUM(D10:D12)</f>
        <v>0</v>
      </c>
      <c r="E13" s="48">
        <f t="shared" si="0"/>
        <v>0</v>
      </c>
      <c r="F13" s="48">
        <f t="shared" si="0"/>
        <v>0</v>
      </c>
      <c r="G13" s="48">
        <f>SUM(G10:G12)</f>
        <v>0</v>
      </c>
      <c r="H13" s="48">
        <f t="shared" ref="H13" si="1">SUM(H10:H12)</f>
        <v>0</v>
      </c>
      <c r="I13" s="48">
        <f t="shared" ref="I13" si="2">SUM(I10:I12)</f>
        <v>0</v>
      </c>
      <c r="J13" s="48">
        <f t="shared" ref="J13" si="3">SUM(J10:J12)</f>
        <v>0</v>
      </c>
    </row>
    <row r="14" spans="1:10">
      <c r="A14" s="353"/>
      <c r="B14" s="44" t="s">
        <v>638</v>
      </c>
      <c r="C14" s="45"/>
      <c r="D14" s="45"/>
      <c r="E14" s="45"/>
      <c r="F14" s="45"/>
      <c r="G14" s="45"/>
      <c r="H14" s="45"/>
      <c r="I14" s="45"/>
      <c r="J14" s="45"/>
    </row>
    <row r="15" spans="1:10">
      <c r="A15" s="353">
        <v>5</v>
      </c>
      <c r="B15" s="46" t="s">
        <v>619</v>
      </c>
      <c r="C15" s="49"/>
      <c r="D15" s="49"/>
      <c r="E15" s="49"/>
      <c r="F15" s="49"/>
      <c r="G15" s="49"/>
      <c r="H15" s="49"/>
      <c r="I15" s="49"/>
      <c r="J15" s="49"/>
    </row>
    <row r="16" spans="1:10">
      <c r="A16" s="353">
        <v>6</v>
      </c>
      <c r="B16" s="46" t="s">
        <v>620</v>
      </c>
      <c r="C16" s="49"/>
      <c r="D16" s="49"/>
      <c r="E16" s="49"/>
      <c r="F16" s="49"/>
      <c r="G16" s="49"/>
      <c r="H16" s="49"/>
      <c r="I16" s="49"/>
      <c r="J16" s="49"/>
    </row>
    <row r="17" spans="1:10">
      <c r="A17" s="353">
        <v>7</v>
      </c>
      <c r="B17" s="342" t="s">
        <v>621</v>
      </c>
      <c r="C17" s="49"/>
      <c r="D17" s="49"/>
      <c r="E17" s="49"/>
      <c r="F17" s="49"/>
      <c r="G17" s="49"/>
      <c r="H17" s="49"/>
      <c r="I17" s="49"/>
      <c r="J17" s="49"/>
    </row>
    <row r="18" spans="1:10" ht="26.15" customHeight="1">
      <c r="A18" s="355">
        <v>8</v>
      </c>
      <c r="B18" s="348" t="s">
        <v>626</v>
      </c>
      <c r="C18" s="48">
        <f>SUM(C15:C17)</f>
        <v>0</v>
      </c>
      <c r="D18" s="48">
        <f t="shared" ref="D18:F18" si="4">SUM(D15:D17)</f>
        <v>0</v>
      </c>
      <c r="E18" s="48">
        <f t="shared" si="4"/>
        <v>0</v>
      </c>
      <c r="F18" s="48">
        <f t="shared" si="4"/>
        <v>0</v>
      </c>
      <c r="G18" s="48">
        <f>SUM(G15:G17)</f>
        <v>0</v>
      </c>
      <c r="H18" s="48">
        <f t="shared" ref="H18" si="5">SUM(H15:H17)</f>
        <v>0</v>
      </c>
      <c r="I18" s="48">
        <f t="shared" ref="I18" si="6">SUM(I15:I17)</f>
        <v>0</v>
      </c>
      <c r="J18" s="48">
        <f t="shared" ref="J18" si="7">SUM(J15:J17)</f>
        <v>0</v>
      </c>
    </row>
    <row r="19" spans="1:10">
      <c r="A19" s="353"/>
      <c r="B19" s="44" t="s">
        <v>627</v>
      </c>
      <c r="C19" s="45"/>
      <c r="D19" s="45"/>
      <c r="E19" s="45"/>
      <c r="F19" s="45"/>
      <c r="G19" s="45"/>
      <c r="H19" s="45"/>
      <c r="I19" s="45"/>
      <c r="J19" s="45"/>
    </row>
    <row r="20" spans="1:10">
      <c r="A20" s="353">
        <v>9</v>
      </c>
      <c r="B20" s="46" t="s">
        <v>629</v>
      </c>
      <c r="C20" s="49"/>
      <c r="D20" s="49"/>
      <c r="E20" s="49"/>
      <c r="F20" s="49"/>
      <c r="G20" s="49"/>
      <c r="H20" s="49"/>
      <c r="I20" s="49"/>
      <c r="J20" s="49"/>
    </row>
    <row r="21" spans="1:10">
      <c r="A21" s="353">
        <v>10</v>
      </c>
      <c r="B21" s="46" t="s">
        <v>628</v>
      </c>
      <c r="C21" s="49"/>
      <c r="D21" s="49"/>
      <c r="E21" s="49"/>
      <c r="F21" s="49"/>
      <c r="G21" s="49"/>
      <c r="H21" s="49"/>
      <c r="I21" s="49"/>
      <c r="J21" s="49"/>
    </row>
    <row r="22" spans="1:10">
      <c r="A22" s="353">
        <v>11</v>
      </c>
      <c r="B22" s="342" t="s">
        <v>630</v>
      </c>
      <c r="C22" s="49"/>
      <c r="D22" s="49"/>
      <c r="E22" s="49"/>
      <c r="F22" s="49"/>
      <c r="G22" s="49"/>
      <c r="H22" s="49"/>
      <c r="I22" s="49"/>
      <c r="J22" s="49"/>
    </row>
    <row r="23" spans="1:10">
      <c r="A23" s="353">
        <v>12</v>
      </c>
      <c r="B23" s="342" t="s">
        <v>631</v>
      </c>
      <c r="C23" s="49"/>
      <c r="D23" s="49"/>
      <c r="E23" s="49"/>
      <c r="F23" s="49"/>
      <c r="G23" s="49"/>
      <c r="H23" s="49"/>
      <c r="I23" s="49"/>
      <c r="J23" s="49"/>
    </row>
    <row r="24" spans="1:10" ht="27" customHeight="1">
      <c r="A24" s="355">
        <v>13</v>
      </c>
      <c r="B24" s="348" t="s">
        <v>632</v>
      </c>
      <c r="C24" s="48">
        <f>SUM(C20:C23)</f>
        <v>0</v>
      </c>
      <c r="D24" s="48">
        <f t="shared" ref="D24:F24" si="8">SUM(D20:D23)</f>
        <v>0</v>
      </c>
      <c r="E24" s="48">
        <f t="shared" si="8"/>
        <v>0</v>
      </c>
      <c r="F24" s="48">
        <f t="shared" si="8"/>
        <v>0</v>
      </c>
      <c r="G24" s="48">
        <f>SUM(G20:G23)</f>
        <v>0</v>
      </c>
      <c r="H24" s="48">
        <f t="shared" ref="H24" si="9">SUM(H20:H23)</f>
        <v>0</v>
      </c>
      <c r="I24" s="48">
        <f t="shared" ref="I24" si="10">SUM(I20:I23)</f>
        <v>0</v>
      </c>
      <c r="J24" s="48">
        <f t="shared" ref="J24" si="11">SUM(J20:J23)</f>
        <v>0</v>
      </c>
    </row>
    <row r="25" spans="1:10">
      <c r="A25" s="353"/>
      <c r="B25" s="44" t="s">
        <v>633</v>
      </c>
      <c r="C25" s="45"/>
      <c r="D25" s="45"/>
      <c r="E25" s="45"/>
      <c r="F25" s="45"/>
      <c r="G25" s="45"/>
      <c r="H25" s="45"/>
      <c r="I25" s="45"/>
      <c r="J25" s="45"/>
    </row>
    <row r="26" spans="1:10">
      <c r="A26" s="353">
        <v>14</v>
      </c>
      <c r="B26" s="46" t="s">
        <v>629</v>
      </c>
      <c r="C26" s="49"/>
      <c r="D26" s="49"/>
      <c r="E26" s="49"/>
      <c r="F26" s="49"/>
      <c r="G26" s="49"/>
      <c r="H26" s="49"/>
      <c r="I26" s="49"/>
      <c r="J26" s="49"/>
    </row>
    <row r="27" spans="1:10">
      <c r="A27" s="353">
        <v>15</v>
      </c>
      <c r="B27" s="46" t="s">
        <v>628</v>
      </c>
      <c r="C27" s="49"/>
      <c r="D27" s="49"/>
      <c r="E27" s="49"/>
      <c r="F27" s="49"/>
      <c r="G27" s="49"/>
      <c r="H27" s="49"/>
      <c r="I27" s="49"/>
      <c r="J27" s="49"/>
    </row>
    <row r="28" spans="1:10">
      <c r="A28" s="353">
        <v>16</v>
      </c>
      <c r="B28" s="342" t="s">
        <v>630</v>
      </c>
      <c r="C28" s="49"/>
      <c r="D28" s="49"/>
      <c r="E28" s="49"/>
      <c r="F28" s="49"/>
      <c r="G28" s="49"/>
      <c r="H28" s="49"/>
      <c r="I28" s="49"/>
      <c r="J28" s="49"/>
    </row>
    <row r="29" spans="1:10">
      <c r="A29" s="353">
        <v>17</v>
      </c>
      <c r="B29" s="342" t="s">
        <v>631</v>
      </c>
      <c r="C29" s="49"/>
      <c r="D29" s="49"/>
      <c r="E29" s="49"/>
      <c r="F29" s="49"/>
      <c r="G29" s="49"/>
      <c r="H29" s="49"/>
      <c r="I29" s="49"/>
      <c r="J29" s="49"/>
    </row>
    <row r="30" spans="1:10" ht="27" customHeight="1">
      <c r="A30" s="355">
        <v>18</v>
      </c>
      <c r="B30" s="348" t="s">
        <v>634</v>
      </c>
      <c r="C30" s="48">
        <f>SUM(C26:C29)</f>
        <v>0</v>
      </c>
      <c r="D30" s="48">
        <f t="shared" ref="D30:F30" si="12">SUM(D26:D29)</f>
        <v>0</v>
      </c>
      <c r="E30" s="48">
        <f t="shared" si="12"/>
        <v>0</v>
      </c>
      <c r="F30" s="48">
        <f t="shared" si="12"/>
        <v>0</v>
      </c>
      <c r="G30" s="48">
        <f>SUM(G26:G29)</f>
        <v>0</v>
      </c>
      <c r="H30" s="48">
        <f t="shared" ref="H30" si="13">SUM(H26:H29)</f>
        <v>0</v>
      </c>
      <c r="I30" s="48">
        <f t="shared" ref="I30" si="14">SUM(I26:I29)</f>
        <v>0</v>
      </c>
      <c r="J30" s="48">
        <f t="shared" ref="J30" si="15">SUM(J26:J29)</f>
        <v>0</v>
      </c>
    </row>
    <row r="31" spans="1:10">
      <c r="A31" s="357">
        <v>19</v>
      </c>
      <c r="B31" s="347" t="s">
        <v>639</v>
      </c>
      <c r="C31" s="52">
        <f>SUM(C13,C18,C24,C30)</f>
        <v>0</v>
      </c>
      <c r="D31" s="52">
        <f t="shared" ref="D31:F31" si="16">SUM(D13,D18,D24,D30)</f>
        <v>0</v>
      </c>
      <c r="E31" s="52">
        <f t="shared" si="16"/>
        <v>0</v>
      </c>
      <c r="F31" s="52">
        <f t="shared" si="16"/>
        <v>0</v>
      </c>
      <c r="G31" s="52">
        <f>SUM(G13,G18,G24,G30)</f>
        <v>0</v>
      </c>
      <c r="H31" s="52">
        <f t="shared" ref="H31:J31" si="17">SUM(H13,H18,H24,H30)</f>
        <v>0</v>
      </c>
      <c r="I31" s="52">
        <f t="shared" si="17"/>
        <v>0</v>
      </c>
      <c r="J31" s="52">
        <f t="shared" si="17"/>
        <v>0</v>
      </c>
    </row>
    <row r="33" spans="1:10">
      <c r="B33" s="433" t="s">
        <v>640</v>
      </c>
    </row>
    <row r="34" spans="1:10">
      <c r="A34" s="434">
        <v>20</v>
      </c>
      <c r="B34" s="435" t="s">
        <v>624</v>
      </c>
      <c r="C34" s="436"/>
      <c r="D34" s="436"/>
      <c r="E34" s="436"/>
      <c r="F34" s="436"/>
      <c r="G34" s="436"/>
      <c r="H34" s="436"/>
      <c r="I34" s="436"/>
      <c r="J34" s="436"/>
    </row>
    <row r="35" spans="1:10">
      <c r="A35" s="437">
        <v>21</v>
      </c>
      <c r="B35" s="433" t="s">
        <v>625</v>
      </c>
      <c r="C35" s="49"/>
      <c r="D35" s="49"/>
      <c r="E35" s="49"/>
      <c r="F35" s="49"/>
      <c r="G35" s="49"/>
      <c r="H35" s="49"/>
      <c r="I35" s="49"/>
      <c r="J35" s="49"/>
    </row>
    <row r="36" spans="1:10">
      <c r="A36" s="438">
        <v>22</v>
      </c>
      <c r="B36" s="439" t="s">
        <v>641</v>
      </c>
      <c r="C36" s="52">
        <f>SUM(C34:C35)</f>
        <v>0</v>
      </c>
      <c r="D36" s="52">
        <f t="shared" ref="D36:F36" si="18">SUM(D34:D35)</f>
        <v>0</v>
      </c>
      <c r="E36" s="52">
        <f t="shared" si="18"/>
        <v>0</v>
      </c>
      <c r="F36" s="52">
        <f t="shared" si="18"/>
        <v>0</v>
      </c>
      <c r="G36" s="52">
        <f>SUM(G34:G35)</f>
        <v>0</v>
      </c>
      <c r="H36" s="52">
        <f t="shared" ref="H36" si="19">SUM(H34:H35)</f>
        <v>0</v>
      </c>
      <c r="I36" s="52">
        <f t="shared" ref="I36" si="20">SUM(I34:I35)</f>
        <v>0</v>
      </c>
      <c r="J36" s="52">
        <f t="shared" ref="J36" si="21">SUM(J34:J35)</f>
        <v>0</v>
      </c>
    </row>
    <row r="37" spans="1:10">
      <c r="A37" s="433"/>
    </row>
  </sheetData>
  <mergeCells count="2">
    <mergeCell ref="C7:F7"/>
    <mergeCell ref="G7:J7"/>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I100"/>
  <sheetViews>
    <sheetView zoomScale="75" zoomScaleNormal="75" workbookViewId="0"/>
  </sheetViews>
  <sheetFormatPr defaultColWidth="7.4609375" defaultRowHeight="15.5"/>
  <cols>
    <col min="1" max="1" width="3.4609375" style="1" customWidth="1"/>
    <col min="2" max="2" width="64.3046875" style="1" customWidth="1"/>
    <col min="3" max="9" width="13.84375" style="1" customWidth="1"/>
    <col min="10" max="10" width="8.07421875" customWidth="1"/>
    <col min="11" max="11" width="8.84375" customWidth="1"/>
    <col min="12" max="12" width="9.84375" customWidth="1"/>
    <col min="13" max="14" width="7.53515625" customWidth="1"/>
    <col min="15" max="15" width="8.84375" customWidth="1"/>
    <col min="16" max="16" width="8.07421875" customWidth="1"/>
  </cols>
  <sheetData>
    <row r="1" spans="1:9" s="464" customFormat="1" ht="23">
      <c r="A1" s="478" t="str">
        <f>'Cover Page'!$A$11</f>
        <v>Company Name</v>
      </c>
    </row>
    <row r="2" spans="1:9">
      <c r="A2"/>
      <c r="B2"/>
      <c r="C2"/>
      <c r="D2"/>
      <c r="E2"/>
      <c r="F2"/>
      <c r="G2"/>
      <c r="H2"/>
      <c r="I2"/>
    </row>
    <row r="3" spans="1:9" s="464" customFormat="1" ht="14">
      <c r="A3" s="479" t="str">
        <f>'Cover Page'!$H$9</f>
        <v>FOR THE QUARTER ENDED</v>
      </c>
      <c r="C3" s="480" t="str">
        <f>'Cover Page'!H$11</f>
        <v>March 31</v>
      </c>
      <c r="D3" s="481">
        <f>'Cover Page'!I$11</f>
        <v>2023</v>
      </c>
    </row>
    <row r="4" spans="1:9" s="464" customFormat="1" ht="14"/>
    <row r="5" spans="1:9" ht="32.5">
      <c r="A5" s="450" t="s">
        <v>750</v>
      </c>
      <c r="B5" s="36"/>
      <c r="C5" s="36"/>
      <c r="D5" s="36"/>
      <c r="E5" s="36"/>
      <c r="F5" s="36"/>
      <c r="G5" s="36"/>
      <c r="H5" s="36"/>
      <c r="I5" s="36"/>
    </row>
    <row r="6" spans="1:9">
      <c r="A6"/>
      <c r="B6"/>
      <c r="C6"/>
      <c r="D6"/>
      <c r="E6"/>
      <c r="F6"/>
      <c r="G6"/>
      <c r="H6"/>
      <c r="I6"/>
    </row>
    <row r="7" spans="1:9" ht="36" customHeight="1">
      <c r="A7" s="346" t="s">
        <v>213</v>
      </c>
      <c r="B7" s="346"/>
      <c r="C7" s="339" t="s">
        <v>214</v>
      </c>
      <c r="D7" s="339" t="s">
        <v>215</v>
      </c>
      <c r="E7" s="339" t="s">
        <v>216</v>
      </c>
      <c r="F7" s="339" t="s">
        <v>217</v>
      </c>
      <c r="G7" s="339" t="s">
        <v>218</v>
      </c>
      <c r="H7" s="339" t="s">
        <v>219</v>
      </c>
      <c r="I7" s="339" t="s">
        <v>27</v>
      </c>
    </row>
    <row r="8" spans="1:9" ht="16.5" customHeight="1">
      <c r="A8" s="46">
        <v>1</v>
      </c>
      <c r="B8" s="342" t="s">
        <v>59</v>
      </c>
      <c r="C8" s="49"/>
      <c r="D8" s="49"/>
      <c r="E8" s="49"/>
      <c r="F8" s="49"/>
      <c r="G8" s="49"/>
      <c r="H8" s="49"/>
      <c r="I8" s="55">
        <f>SUM(C8:H8)</f>
        <v>0</v>
      </c>
    </row>
    <row r="9" spans="1:9" ht="16.5" customHeight="1">
      <c r="A9" s="46">
        <v>2</v>
      </c>
      <c r="B9" s="342" t="s">
        <v>88</v>
      </c>
      <c r="C9" s="49"/>
      <c r="D9" s="49"/>
      <c r="E9" s="49"/>
      <c r="F9" s="49"/>
      <c r="G9" s="49"/>
      <c r="H9" s="49"/>
      <c r="I9" s="57">
        <f t="shared" ref="I9:I42" si="0">SUM(C9:H9)</f>
        <v>0</v>
      </c>
    </row>
    <row r="10" spans="1:9" ht="16.5" customHeight="1">
      <c r="A10" s="46">
        <v>3</v>
      </c>
      <c r="B10" s="342" t="s">
        <v>84</v>
      </c>
      <c r="C10" s="49"/>
      <c r="D10" s="49"/>
      <c r="E10" s="49"/>
      <c r="F10" s="49"/>
      <c r="G10" s="49"/>
      <c r="H10" s="49"/>
      <c r="I10" s="57">
        <f t="shared" si="0"/>
        <v>0</v>
      </c>
    </row>
    <row r="11" spans="1:9" ht="16.5" customHeight="1">
      <c r="A11" s="47">
        <v>4</v>
      </c>
      <c r="B11" s="348" t="s">
        <v>557</v>
      </c>
      <c r="C11" s="48">
        <f>SUM(C8:C10)</f>
        <v>0</v>
      </c>
      <c r="D11" s="48">
        <f>SUM(D8:D10)</f>
        <v>0</v>
      </c>
      <c r="E11" s="48">
        <f t="shared" ref="E11:H11" si="1">SUM(E8:E10)</f>
        <v>0</v>
      </c>
      <c r="F11" s="48">
        <f t="shared" si="1"/>
        <v>0</v>
      </c>
      <c r="G11" s="48">
        <f t="shared" si="1"/>
        <v>0</v>
      </c>
      <c r="H11" s="48">
        <f t="shared" si="1"/>
        <v>0</v>
      </c>
      <c r="I11" s="57">
        <f t="shared" si="0"/>
        <v>0</v>
      </c>
    </row>
    <row r="12" spans="1:9" ht="16.5" customHeight="1">
      <c r="A12" s="46">
        <v>5</v>
      </c>
      <c r="B12" s="342" t="s">
        <v>748</v>
      </c>
      <c r="C12" s="48"/>
      <c r="D12" s="48"/>
      <c r="E12" s="48"/>
      <c r="F12" s="48"/>
      <c r="G12" s="48"/>
      <c r="H12" s="48"/>
      <c r="I12" s="57">
        <f t="shared" si="0"/>
        <v>0</v>
      </c>
    </row>
    <row r="13" spans="1:9" ht="16.5" customHeight="1">
      <c r="A13" s="46">
        <v>6</v>
      </c>
      <c r="B13" s="342" t="s">
        <v>749</v>
      </c>
      <c r="C13" s="48"/>
      <c r="D13" s="48"/>
      <c r="E13" s="48"/>
      <c r="F13" s="48"/>
      <c r="G13" s="48"/>
      <c r="H13" s="48"/>
      <c r="I13" s="57">
        <f t="shared" si="0"/>
        <v>0</v>
      </c>
    </row>
    <row r="14" spans="1:9" ht="16.5" customHeight="1">
      <c r="A14" s="46">
        <v>7</v>
      </c>
      <c r="B14" s="342" t="s">
        <v>698</v>
      </c>
      <c r="C14" s="48"/>
      <c r="D14" s="48"/>
      <c r="E14" s="48"/>
      <c r="F14" s="48"/>
      <c r="G14" s="48"/>
      <c r="H14" s="48"/>
      <c r="I14" s="57">
        <f t="shared" si="0"/>
        <v>0</v>
      </c>
    </row>
    <row r="15" spans="1:9" ht="16.5" customHeight="1">
      <c r="A15" s="47">
        <v>8</v>
      </c>
      <c r="B15" s="348" t="s">
        <v>701</v>
      </c>
      <c r="C15" s="48">
        <f>SUM(C12:C14)</f>
        <v>0</v>
      </c>
      <c r="D15" s="48">
        <f t="shared" ref="D15:H15" si="2">SUM(D12:D14)</f>
        <v>0</v>
      </c>
      <c r="E15" s="48">
        <f t="shared" si="2"/>
        <v>0</v>
      </c>
      <c r="F15" s="48">
        <f t="shared" si="2"/>
        <v>0</v>
      </c>
      <c r="G15" s="48">
        <f t="shared" si="2"/>
        <v>0</v>
      </c>
      <c r="H15" s="48">
        <f t="shared" si="2"/>
        <v>0</v>
      </c>
      <c r="I15" s="57">
        <f t="shared" si="0"/>
        <v>0</v>
      </c>
    </row>
    <row r="16" spans="1:9" ht="16.5" customHeight="1">
      <c r="A16" s="47">
        <v>9</v>
      </c>
      <c r="B16" s="348" t="s">
        <v>73</v>
      </c>
      <c r="C16" s="48"/>
      <c r="D16" s="48"/>
      <c r="E16" s="48"/>
      <c r="F16" s="48"/>
      <c r="G16" s="48"/>
      <c r="H16" s="48"/>
      <c r="I16" s="57">
        <f t="shared" si="0"/>
        <v>0</v>
      </c>
    </row>
    <row r="17" spans="1:9" ht="16.5" customHeight="1">
      <c r="A17" s="47">
        <v>10</v>
      </c>
      <c r="B17" s="348" t="s">
        <v>702</v>
      </c>
      <c r="C17" s="48">
        <f>C11-C15-C16</f>
        <v>0</v>
      </c>
      <c r="D17" s="48">
        <f>D11-D15-D16</f>
        <v>0</v>
      </c>
      <c r="E17" s="48">
        <f t="shared" ref="E17:H17" si="3">E11-E15-E16</f>
        <v>0</v>
      </c>
      <c r="F17" s="48">
        <f t="shared" si="3"/>
        <v>0</v>
      </c>
      <c r="G17" s="48">
        <f t="shared" si="3"/>
        <v>0</v>
      </c>
      <c r="H17" s="48">
        <f t="shared" si="3"/>
        <v>0</v>
      </c>
      <c r="I17" s="57">
        <f t="shared" si="0"/>
        <v>0</v>
      </c>
    </row>
    <row r="18" spans="1:9" ht="16.5" customHeight="1">
      <c r="A18" s="46">
        <v>11</v>
      </c>
      <c r="B18" s="342" t="s">
        <v>122</v>
      </c>
      <c r="C18" s="49"/>
      <c r="D18" s="49"/>
      <c r="E18" s="49"/>
      <c r="F18" s="49"/>
      <c r="G18" s="49"/>
      <c r="H18" s="49"/>
      <c r="I18" s="57">
        <f t="shared" si="0"/>
        <v>0</v>
      </c>
    </row>
    <row r="19" spans="1:9" ht="16.5" customHeight="1">
      <c r="A19" s="46">
        <v>12</v>
      </c>
      <c r="B19" s="342" t="s">
        <v>159</v>
      </c>
      <c r="C19" s="49"/>
      <c r="D19" s="49"/>
      <c r="E19" s="49"/>
      <c r="F19" s="49"/>
      <c r="G19" s="49"/>
      <c r="H19" s="49"/>
      <c r="I19" s="57">
        <f t="shared" si="0"/>
        <v>0</v>
      </c>
    </row>
    <row r="20" spans="1:9" ht="16.5" customHeight="1">
      <c r="A20" s="46">
        <v>13</v>
      </c>
      <c r="B20" s="342" t="s">
        <v>124</v>
      </c>
      <c r="C20" s="49"/>
      <c r="D20" s="49"/>
      <c r="E20" s="49"/>
      <c r="F20" s="49"/>
      <c r="G20" s="49"/>
      <c r="H20" s="49"/>
      <c r="I20" s="57">
        <f t="shared" si="0"/>
        <v>0</v>
      </c>
    </row>
    <row r="21" spans="1:9" ht="16.5" customHeight="1">
      <c r="A21" s="46">
        <v>14</v>
      </c>
      <c r="B21" s="342" t="s">
        <v>555</v>
      </c>
      <c r="C21" s="49"/>
      <c r="D21" s="49"/>
      <c r="E21" s="49"/>
      <c r="F21" s="49"/>
      <c r="G21" s="49"/>
      <c r="H21" s="49"/>
      <c r="I21" s="57">
        <f t="shared" si="0"/>
        <v>0</v>
      </c>
    </row>
    <row r="22" spans="1:9" ht="16.5" customHeight="1">
      <c r="A22" s="47">
        <v>15</v>
      </c>
      <c r="B22" s="348" t="s">
        <v>703</v>
      </c>
      <c r="C22" s="48">
        <f>SUM(C18:C21)</f>
        <v>0</v>
      </c>
      <c r="D22" s="48">
        <f>SUM(D18:D21)</f>
        <v>0</v>
      </c>
      <c r="E22" s="48">
        <f t="shared" ref="E22:H22" si="4">SUM(E18:E21)</f>
        <v>0</v>
      </c>
      <c r="F22" s="48">
        <f t="shared" si="4"/>
        <v>0</v>
      </c>
      <c r="G22" s="48">
        <f t="shared" si="4"/>
        <v>0</v>
      </c>
      <c r="H22" s="48">
        <f t="shared" si="4"/>
        <v>0</v>
      </c>
      <c r="I22" s="57">
        <f t="shared" si="0"/>
        <v>0</v>
      </c>
    </row>
    <row r="23" spans="1:9" ht="16.5" customHeight="1">
      <c r="A23" s="47">
        <v>16</v>
      </c>
      <c r="B23" s="348" t="s">
        <v>165</v>
      </c>
      <c r="C23" s="48"/>
      <c r="D23" s="48"/>
      <c r="E23" s="48"/>
      <c r="F23" s="48"/>
      <c r="G23" s="48"/>
      <c r="H23" s="48"/>
      <c r="I23" s="57">
        <f t="shared" si="0"/>
        <v>0</v>
      </c>
    </row>
    <row r="24" spans="1:9" ht="16.5" customHeight="1">
      <c r="A24" s="47">
        <v>17</v>
      </c>
      <c r="B24" s="348" t="s">
        <v>160</v>
      </c>
      <c r="C24" s="48"/>
      <c r="D24" s="48"/>
      <c r="E24" s="48"/>
      <c r="F24" s="48"/>
      <c r="G24" s="48"/>
      <c r="H24" s="48"/>
      <c r="I24" s="57">
        <f t="shared" si="0"/>
        <v>0</v>
      </c>
    </row>
    <row r="25" spans="1:9" ht="16.5" customHeight="1">
      <c r="A25" s="47">
        <v>18</v>
      </c>
      <c r="B25" s="348" t="s">
        <v>63</v>
      </c>
      <c r="C25" s="48"/>
      <c r="D25" s="48"/>
      <c r="E25" s="48"/>
      <c r="F25" s="48"/>
      <c r="G25" s="48"/>
      <c r="H25" s="48"/>
      <c r="I25" s="57">
        <f t="shared" si="0"/>
        <v>0</v>
      </c>
    </row>
    <row r="26" spans="1:9" ht="16.5" customHeight="1">
      <c r="A26" s="47">
        <v>19</v>
      </c>
      <c r="B26" s="348" t="s">
        <v>53</v>
      </c>
      <c r="C26" s="48"/>
      <c r="D26" s="48"/>
      <c r="E26" s="48"/>
      <c r="F26" s="48"/>
      <c r="G26" s="48"/>
      <c r="H26" s="48"/>
      <c r="I26" s="57">
        <f t="shared" si="0"/>
        <v>0</v>
      </c>
    </row>
    <row r="27" spans="1:9" ht="16.5" customHeight="1">
      <c r="A27" s="47">
        <v>20</v>
      </c>
      <c r="B27" s="348" t="s">
        <v>704</v>
      </c>
      <c r="C27" s="48">
        <f>SUM(C22:C26)</f>
        <v>0</v>
      </c>
      <c r="D27" s="48">
        <f>SUM(D22:D26)</f>
        <v>0</v>
      </c>
      <c r="E27" s="48">
        <f t="shared" ref="E27:H27" si="5">SUM(E22:E26)</f>
        <v>0</v>
      </c>
      <c r="F27" s="48">
        <f t="shared" si="5"/>
        <v>0</v>
      </c>
      <c r="G27" s="48">
        <f t="shared" si="5"/>
        <v>0</v>
      </c>
      <c r="H27" s="48">
        <f t="shared" si="5"/>
        <v>0</v>
      </c>
      <c r="I27" s="57">
        <f t="shared" si="0"/>
        <v>0</v>
      </c>
    </row>
    <row r="28" spans="1:9" ht="16.5" customHeight="1">
      <c r="A28" s="46">
        <v>21</v>
      </c>
      <c r="B28" s="342" t="s">
        <v>64</v>
      </c>
      <c r="C28" s="49"/>
      <c r="D28" s="49"/>
      <c r="E28" s="49"/>
      <c r="F28" s="49"/>
      <c r="G28" s="49"/>
      <c r="H28" s="49"/>
      <c r="I28" s="57">
        <f t="shared" si="0"/>
        <v>0</v>
      </c>
    </row>
    <row r="29" spans="1:9" ht="27" customHeight="1">
      <c r="A29" s="46">
        <v>22</v>
      </c>
      <c r="B29" s="342" t="s">
        <v>537</v>
      </c>
      <c r="C29" s="49"/>
      <c r="D29" s="49"/>
      <c r="E29" s="49"/>
      <c r="F29" s="49"/>
      <c r="G29" s="49"/>
      <c r="H29" s="49"/>
      <c r="I29" s="57">
        <f t="shared" si="0"/>
        <v>0</v>
      </c>
    </row>
    <row r="30" spans="1:9" ht="16.5" customHeight="1">
      <c r="A30" s="46">
        <v>23</v>
      </c>
      <c r="B30" s="342" t="s">
        <v>556</v>
      </c>
      <c r="C30" s="49"/>
      <c r="D30" s="49"/>
      <c r="E30" s="49"/>
      <c r="F30" s="49"/>
      <c r="G30" s="49"/>
      <c r="H30" s="49"/>
      <c r="I30" s="57">
        <f t="shared" si="0"/>
        <v>0</v>
      </c>
    </row>
    <row r="31" spans="1:9" ht="16.5" customHeight="1">
      <c r="A31" s="47">
        <v>24</v>
      </c>
      <c r="B31" s="348" t="s">
        <v>705</v>
      </c>
      <c r="C31" s="48">
        <f>SUM(C28:C29)-C30</f>
        <v>0</v>
      </c>
      <c r="D31" s="48">
        <f t="shared" ref="D31:H31" si="6">SUM(D28:D29)-D30</f>
        <v>0</v>
      </c>
      <c r="E31" s="48">
        <f t="shared" si="6"/>
        <v>0</v>
      </c>
      <c r="F31" s="48">
        <f t="shared" si="6"/>
        <v>0</v>
      </c>
      <c r="G31" s="48">
        <f t="shared" si="6"/>
        <v>0</v>
      </c>
      <c r="H31" s="48">
        <f t="shared" si="6"/>
        <v>0</v>
      </c>
      <c r="I31" s="57">
        <f t="shared" si="0"/>
        <v>0</v>
      </c>
    </row>
    <row r="32" spans="1:9" ht="16.5" customHeight="1">
      <c r="A32" s="47">
        <v>25</v>
      </c>
      <c r="B32" s="348" t="s">
        <v>706</v>
      </c>
      <c r="C32" s="48">
        <f>C17+C27+C31</f>
        <v>0</v>
      </c>
      <c r="D32" s="48">
        <f>D17+D27+D31</f>
        <v>0</v>
      </c>
      <c r="E32" s="48">
        <f t="shared" ref="E32:H32" si="7">E17+E27+E31</f>
        <v>0</v>
      </c>
      <c r="F32" s="48">
        <f t="shared" si="7"/>
        <v>0</v>
      </c>
      <c r="G32" s="48">
        <f t="shared" si="7"/>
        <v>0</v>
      </c>
      <c r="H32" s="48">
        <f t="shared" si="7"/>
        <v>0</v>
      </c>
      <c r="I32" s="57">
        <f t="shared" si="0"/>
        <v>0</v>
      </c>
    </row>
    <row r="33" spans="1:9" ht="16.5" customHeight="1">
      <c r="A33" s="46">
        <v>26</v>
      </c>
      <c r="B33" s="342" t="s">
        <v>89</v>
      </c>
      <c r="C33" s="49"/>
      <c r="D33" s="49"/>
      <c r="E33" s="49"/>
      <c r="F33" s="49"/>
      <c r="G33" s="49"/>
      <c r="H33" s="49"/>
      <c r="I33" s="57">
        <f t="shared" si="0"/>
        <v>0</v>
      </c>
    </row>
    <row r="34" spans="1:9" ht="16.5" customHeight="1">
      <c r="A34" s="46">
        <v>27</v>
      </c>
      <c r="B34" s="342" t="s">
        <v>90</v>
      </c>
      <c r="C34" s="49"/>
      <c r="D34" s="49"/>
      <c r="E34" s="49"/>
      <c r="F34" s="49"/>
      <c r="G34" s="49"/>
      <c r="H34" s="49"/>
      <c r="I34" s="57">
        <f t="shared" si="0"/>
        <v>0</v>
      </c>
    </row>
    <row r="35" spans="1:9" ht="16.5" customHeight="1">
      <c r="A35" s="47">
        <v>28</v>
      </c>
      <c r="B35" s="348" t="s">
        <v>707</v>
      </c>
      <c r="C35" s="48">
        <f>SUM(C33:C34)</f>
        <v>0</v>
      </c>
      <c r="D35" s="48">
        <f t="shared" ref="D35:E35" si="8">SUM(D33:D34)</f>
        <v>0</v>
      </c>
      <c r="E35" s="48">
        <f t="shared" si="8"/>
        <v>0</v>
      </c>
      <c r="F35" s="48">
        <f t="shared" ref="F35:H35" si="9">SUM(F33:F34)</f>
        <v>0</v>
      </c>
      <c r="G35" s="48">
        <f t="shared" si="9"/>
        <v>0</v>
      </c>
      <c r="H35" s="48">
        <f t="shared" si="9"/>
        <v>0</v>
      </c>
      <c r="I35" s="57">
        <f t="shared" si="0"/>
        <v>0</v>
      </c>
    </row>
    <row r="36" spans="1:9" ht="16.5" customHeight="1">
      <c r="A36" s="47">
        <v>29</v>
      </c>
      <c r="B36" s="348" t="s">
        <v>708</v>
      </c>
      <c r="C36" s="48">
        <f>C32-C35</f>
        <v>0</v>
      </c>
      <c r="D36" s="48">
        <f t="shared" ref="D36:E36" si="10">D32-D35</f>
        <v>0</v>
      </c>
      <c r="E36" s="48">
        <f t="shared" si="10"/>
        <v>0</v>
      </c>
      <c r="F36" s="48">
        <f t="shared" ref="F36:H36" si="11">F32-F35</f>
        <v>0</v>
      </c>
      <c r="G36" s="48">
        <f t="shared" si="11"/>
        <v>0</v>
      </c>
      <c r="H36" s="48">
        <f t="shared" si="11"/>
        <v>0</v>
      </c>
      <c r="I36" s="57">
        <f t="shared" si="0"/>
        <v>0</v>
      </c>
    </row>
    <row r="37" spans="1:9" ht="16.5" customHeight="1">
      <c r="A37" s="46">
        <v>30</v>
      </c>
      <c r="B37" s="342" t="s">
        <v>554</v>
      </c>
      <c r="C37" s="49"/>
      <c r="D37" s="49"/>
      <c r="E37" s="49"/>
      <c r="F37" s="49"/>
      <c r="G37" s="49"/>
      <c r="H37" s="49"/>
      <c r="I37" s="57">
        <f t="shared" si="0"/>
        <v>0</v>
      </c>
    </row>
    <row r="38" spans="1:9" ht="16.5" customHeight="1">
      <c r="A38" s="47">
        <v>31</v>
      </c>
      <c r="B38" s="348" t="s">
        <v>709</v>
      </c>
      <c r="C38" s="48">
        <f>C36-C37</f>
        <v>0</v>
      </c>
      <c r="D38" s="48">
        <f t="shared" ref="D38:H38" si="12">D36-D37</f>
        <v>0</v>
      </c>
      <c r="E38" s="48">
        <f t="shared" si="12"/>
        <v>0</v>
      </c>
      <c r="F38" s="48">
        <f t="shared" si="12"/>
        <v>0</v>
      </c>
      <c r="G38" s="48">
        <f t="shared" si="12"/>
        <v>0</v>
      </c>
      <c r="H38" s="48">
        <f t="shared" si="12"/>
        <v>0</v>
      </c>
      <c r="I38" s="57">
        <f t="shared" si="0"/>
        <v>0</v>
      </c>
    </row>
    <row r="39" spans="1:9" ht="16.5" customHeight="1">
      <c r="A39" s="47"/>
      <c r="B39" s="348" t="s">
        <v>54</v>
      </c>
      <c r="C39" s="48"/>
      <c r="D39" s="48"/>
      <c r="E39" s="48"/>
      <c r="F39" s="48"/>
      <c r="G39" s="48"/>
      <c r="H39" s="48"/>
      <c r="I39" s="57">
        <f t="shared" si="0"/>
        <v>0</v>
      </c>
    </row>
    <row r="40" spans="1:9" ht="16.5" customHeight="1">
      <c r="A40" s="46">
        <v>32</v>
      </c>
      <c r="B40" s="342" t="s">
        <v>545</v>
      </c>
      <c r="C40" s="49"/>
      <c r="D40" s="49"/>
      <c r="E40" s="49"/>
      <c r="F40" s="49"/>
      <c r="G40" s="49"/>
      <c r="H40" s="49"/>
      <c r="I40" s="57">
        <f t="shared" si="0"/>
        <v>0</v>
      </c>
    </row>
    <row r="41" spans="1:9" ht="16.5" customHeight="1">
      <c r="A41" s="46">
        <v>33</v>
      </c>
      <c r="B41" s="342" t="s">
        <v>546</v>
      </c>
      <c r="C41" s="49"/>
      <c r="D41" s="49"/>
      <c r="E41" s="49"/>
      <c r="F41" s="49"/>
      <c r="G41" s="49"/>
      <c r="H41" s="49"/>
      <c r="I41" s="57">
        <f t="shared" si="0"/>
        <v>0</v>
      </c>
    </row>
    <row r="42" spans="1:9" ht="16.5" customHeight="1">
      <c r="A42" s="51">
        <v>34</v>
      </c>
      <c r="B42" s="347" t="s">
        <v>710</v>
      </c>
      <c r="C42" s="52">
        <f t="shared" ref="C42:H42" si="13">SUM(C40:C41)</f>
        <v>0</v>
      </c>
      <c r="D42" s="52">
        <f t="shared" si="13"/>
        <v>0</v>
      </c>
      <c r="E42" s="52">
        <f t="shared" si="13"/>
        <v>0</v>
      </c>
      <c r="F42" s="52">
        <f t="shared" si="13"/>
        <v>0</v>
      </c>
      <c r="G42" s="52">
        <f t="shared" si="13"/>
        <v>0</v>
      </c>
      <c r="H42" s="52">
        <f t="shared" si="13"/>
        <v>0</v>
      </c>
      <c r="I42" s="427">
        <f t="shared" si="0"/>
        <v>0</v>
      </c>
    </row>
    <row r="43" spans="1:9">
      <c r="A43" s="32"/>
      <c r="C43" s="530"/>
      <c r="D43" s="33"/>
      <c r="E43" s="2"/>
      <c r="F43" s="2"/>
      <c r="G43" s="2"/>
      <c r="H43" s="2"/>
      <c r="I43" s="2"/>
    </row>
    <row r="44" spans="1:9" ht="13.5" customHeight="1">
      <c r="A44" s="32"/>
      <c r="B44" s="531" t="s">
        <v>597</v>
      </c>
      <c r="C44" s="2"/>
      <c r="E44" s="2"/>
      <c r="F44" s="2"/>
      <c r="G44" s="2"/>
      <c r="H44" s="2"/>
      <c r="I44" s="2"/>
    </row>
    <row r="45" spans="1:9">
      <c r="B45" s="425"/>
    </row>
    <row r="46" spans="1:9">
      <c r="B46" s="426"/>
    </row>
    <row r="47" spans="1:9">
      <c r="A47"/>
      <c r="B47" s="444"/>
      <c r="C47"/>
      <c r="D47"/>
      <c r="E47"/>
    </row>
    <row r="48" spans="1:9">
      <c r="A48" s="487">
        <v>35</v>
      </c>
      <c r="B48" s="488" t="s">
        <v>699</v>
      </c>
      <c r="C48" s="489"/>
      <c r="D48" s="489"/>
      <c r="E48" s="489"/>
      <c r="F48" s="489"/>
      <c r="G48" s="489"/>
      <c r="H48" s="489"/>
      <c r="I48" s="490">
        <f t="shared" ref="I48" si="14">SUM(C48:H48)</f>
        <v>0</v>
      </c>
    </row>
    <row r="49" spans="1:9">
      <c r="A49"/>
      <c r="B49" s="444"/>
      <c r="C49"/>
      <c r="D49"/>
      <c r="E49"/>
    </row>
    <row r="50" spans="1:9">
      <c r="A50"/>
      <c r="B50" s="444" t="s">
        <v>682</v>
      </c>
      <c r="C50"/>
      <c r="D50"/>
      <c r="E50"/>
    </row>
    <row r="51" spans="1:9">
      <c r="A51" s="46">
        <v>36</v>
      </c>
      <c r="B51" s="46" t="s">
        <v>700</v>
      </c>
      <c r="C51" t="str">
        <f>IF(I38=I42,"","ERROR")</f>
        <v/>
      </c>
      <c r="D51"/>
      <c r="E51"/>
    </row>
    <row r="52" spans="1:9">
      <c r="A52"/>
      <c r="B52"/>
      <c r="C52"/>
      <c r="D52"/>
      <c r="E52"/>
    </row>
    <row r="53" spans="1:9">
      <c r="A53"/>
      <c r="B53"/>
      <c r="C53"/>
      <c r="D53"/>
      <c r="E53"/>
    </row>
    <row r="54" spans="1:9" ht="32.5">
      <c r="A54" s="450" t="s">
        <v>751</v>
      </c>
      <c r="B54" s="36"/>
      <c r="C54" s="36"/>
      <c r="D54" s="36"/>
      <c r="E54" s="36"/>
      <c r="F54" s="36"/>
      <c r="G54" s="36"/>
      <c r="H54" s="36"/>
      <c r="I54" s="36"/>
    </row>
    <row r="55" spans="1:9">
      <c r="A55"/>
      <c r="B55"/>
      <c r="C55"/>
      <c r="D55"/>
      <c r="E55"/>
      <c r="F55"/>
      <c r="G55"/>
      <c r="H55"/>
      <c r="I55"/>
    </row>
    <row r="56" spans="1:9">
      <c r="A56" s="346" t="s">
        <v>213</v>
      </c>
      <c r="B56" s="346"/>
      <c r="C56" s="339" t="s">
        <v>214</v>
      </c>
      <c r="D56" s="339" t="s">
        <v>215</v>
      </c>
      <c r="E56" s="339" t="s">
        <v>216</v>
      </c>
      <c r="F56" s="339" t="s">
        <v>217</v>
      </c>
      <c r="G56" s="339" t="s">
        <v>218</v>
      </c>
      <c r="H56" s="339" t="s">
        <v>219</v>
      </c>
      <c r="I56" s="339" t="s">
        <v>27</v>
      </c>
    </row>
    <row r="57" spans="1:9">
      <c r="A57" s="46">
        <v>37</v>
      </c>
      <c r="B57" s="342" t="s">
        <v>59</v>
      </c>
      <c r="C57" s="49"/>
      <c r="D57" s="49"/>
      <c r="E57" s="49"/>
      <c r="F57" s="49"/>
      <c r="G57" s="49"/>
      <c r="H57" s="49"/>
      <c r="I57" s="55">
        <f>SUM(C57:H57)</f>
        <v>0</v>
      </c>
    </row>
    <row r="58" spans="1:9">
      <c r="A58" s="46">
        <v>38</v>
      </c>
      <c r="B58" s="342" t="s">
        <v>88</v>
      </c>
      <c r="C58" s="49"/>
      <c r="D58" s="49"/>
      <c r="E58" s="49"/>
      <c r="F58" s="49"/>
      <c r="G58" s="49"/>
      <c r="H58" s="49"/>
      <c r="I58" s="57">
        <f t="shared" ref="I58:I91" si="15">SUM(C58:H58)</f>
        <v>0</v>
      </c>
    </row>
    <row r="59" spans="1:9">
      <c r="A59" s="46">
        <v>39</v>
      </c>
      <c r="B59" s="342" t="s">
        <v>84</v>
      </c>
      <c r="C59" s="49"/>
      <c r="D59" s="49"/>
      <c r="E59" s="49"/>
      <c r="F59" s="49"/>
      <c r="G59" s="49"/>
      <c r="H59" s="49"/>
      <c r="I59" s="57">
        <f t="shared" si="15"/>
        <v>0</v>
      </c>
    </row>
    <row r="60" spans="1:9">
      <c r="A60" s="47">
        <v>40</v>
      </c>
      <c r="B60" s="348" t="s">
        <v>752</v>
      </c>
      <c r="C60" s="48">
        <f>SUM(C57:C59)</f>
        <v>0</v>
      </c>
      <c r="D60" s="48">
        <f>SUM(D57:D59)</f>
        <v>0</v>
      </c>
      <c r="E60" s="48">
        <f t="shared" ref="E60:H60" si="16">SUM(E57:E59)</f>
        <v>0</v>
      </c>
      <c r="F60" s="48">
        <f t="shared" si="16"/>
        <v>0</v>
      </c>
      <c r="G60" s="48">
        <f t="shared" si="16"/>
        <v>0</v>
      </c>
      <c r="H60" s="48">
        <f t="shared" si="16"/>
        <v>0</v>
      </c>
      <c r="I60" s="57">
        <f t="shared" si="15"/>
        <v>0</v>
      </c>
    </row>
    <row r="61" spans="1:9">
      <c r="A61" s="46">
        <v>41</v>
      </c>
      <c r="B61" s="342" t="s">
        <v>748</v>
      </c>
      <c r="C61" s="48"/>
      <c r="D61" s="48"/>
      <c r="E61" s="48"/>
      <c r="F61" s="48"/>
      <c r="G61" s="48"/>
      <c r="H61" s="48"/>
      <c r="I61" s="57">
        <f t="shared" si="15"/>
        <v>0</v>
      </c>
    </row>
    <row r="62" spans="1:9">
      <c r="A62" s="46">
        <v>42</v>
      </c>
      <c r="B62" s="342" t="s">
        <v>749</v>
      </c>
      <c r="C62" s="48"/>
      <c r="D62" s="48"/>
      <c r="E62" s="48"/>
      <c r="F62" s="48"/>
      <c r="G62" s="48"/>
      <c r="H62" s="48"/>
      <c r="I62" s="57">
        <f t="shared" si="15"/>
        <v>0</v>
      </c>
    </row>
    <row r="63" spans="1:9">
      <c r="A63" s="46">
        <v>43</v>
      </c>
      <c r="B63" s="342" t="s">
        <v>698</v>
      </c>
      <c r="C63" s="48"/>
      <c r="D63" s="48"/>
      <c r="E63" s="48"/>
      <c r="F63" s="48"/>
      <c r="G63" s="48"/>
      <c r="H63" s="48"/>
      <c r="I63" s="57">
        <f t="shared" si="15"/>
        <v>0</v>
      </c>
    </row>
    <row r="64" spans="1:9">
      <c r="A64" s="47">
        <v>44</v>
      </c>
      <c r="B64" s="348" t="s">
        <v>753</v>
      </c>
      <c r="C64" s="48">
        <f>SUM(C61:C63)</f>
        <v>0</v>
      </c>
      <c r="D64" s="48">
        <f t="shared" ref="D64:H64" si="17">SUM(D61:D63)</f>
        <v>0</v>
      </c>
      <c r="E64" s="48">
        <f t="shared" si="17"/>
        <v>0</v>
      </c>
      <c r="F64" s="48">
        <f t="shared" si="17"/>
        <v>0</v>
      </c>
      <c r="G64" s="48">
        <f t="shared" si="17"/>
        <v>0</v>
      </c>
      <c r="H64" s="48">
        <f t="shared" si="17"/>
        <v>0</v>
      </c>
      <c r="I64" s="57">
        <f t="shared" si="15"/>
        <v>0</v>
      </c>
    </row>
    <row r="65" spans="1:9">
      <c r="A65" s="47">
        <v>45</v>
      </c>
      <c r="B65" s="348" t="s">
        <v>73</v>
      </c>
      <c r="C65" s="48"/>
      <c r="D65" s="48"/>
      <c r="E65" s="48"/>
      <c r="F65" s="48"/>
      <c r="G65" s="48"/>
      <c r="H65" s="48"/>
      <c r="I65" s="57">
        <f t="shared" si="15"/>
        <v>0</v>
      </c>
    </row>
    <row r="66" spans="1:9">
      <c r="A66" s="47">
        <v>46</v>
      </c>
      <c r="B66" s="348" t="s">
        <v>754</v>
      </c>
      <c r="C66" s="48">
        <f>C60-C64-C65</f>
        <v>0</v>
      </c>
      <c r="D66" s="48">
        <f>D60-D64-D65</f>
        <v>0</v>
      </c>
      <c r="E66" s="48">
        <f t="shared" ref="E66:H66" si="18">E60-E64-E65</f>
        <v>0</v>
      </c>
      <c r="F66" s="48">
        <f t="shared" si="18"/>
        <v>0</v>
      </c>
      <c r="G66" s="48">
        <f t="shared" si="18"/>
        <v>0</v>
      </c>
      <c r="H66" s="48">
        <f t="shared" si="18"/>
        <v>0</v>
      </c>
      <c r="I66" s="57">
        <f t="shared" si="15"/>
        <v>0</v>
      </c>
    </row>
    <row r="67" spans="1:9">
      <c r="A67" s="46">
        <v>47</v>
      </c>
      <c r="B67" s="342" t="s">
        <v>122</v>
      </c>
      <c r="C67" s="49"/>
      <c r="D67" s="49"/>
      <c r="E67" s="49"/>
      <c r="F67" s="49"/>
      <c r="G67" s="49"/>
      <c r="H67" s="49"/>
      <c r="I67" s="57">
        <f t="shared" si="15"/>
        <v>0</v>
      </c>
    </row>
    <row r="68" spans="1:9">
      <c r="A68" s="46">
        <v>48</v>
      </c>
      <c r="B68" s="342" t="s">
        <v>159</v>
      </c>
      <c r="C68" s="49"/>
      <c r="D68" s="49"/>
      <c r="E68" s="49"/>
      <c r="F68" s="49"/>
      <c r="G68" s="49"/>
      <c r="H68" s="49"/>
      <c r="I68" s="57">
        <f t="shared" si="15"/>
        <v>0</v>
      </c>
    </row>
    <row r="69" spans="1:9">
      <c r="A69" s="46">
        <v>49</v>
      </c>
      <c r="B69" s="342" t="s">
        <v>124</v>
      </c>
      <c r="C69" s="49"/>
      <c r="D69" s="49"/>
      <c r="E69" s="49"/>
      <c r="F69" s="49"/>
      <c r="G69" s="49"/>
      <c r="H69" s="49"/>
      <c r="I69" s="57">
        <f t="shared" si="15"/>
        <v>0</v>
      </c>
    </row>
    <row r="70" spans="1:9">
      <c r="A70" s="46">
        <v>50</v>
      </c>
      <c r="B70" s="342" t="s">
        <v>555</v>
      </c>
      <c r="C70" s="49"/>
      <c r="D70" s="49"/>
      <c r="E70" s="49"/>
      <c r="F70" s="49"/>
      <c r="G70" s="49"/>
      <c r="H70" s="49"/>
      <c r="I70" s="57">
        <f t="shared" si="15"/>
        <v>0</v>
      </c>
    </row>
    <row r="71" spans="1:9">
      <c r="A71" s="47">
        <v>51</v>
      </c>
      <c r="B71" s="348" t="s">
        <v>755</v>
      </c>
      <c r="C71" s="48">
        <f>SUM(C67:C70)</f>
        <v>0</v>
      </c>
      <c r="D71" s="48">
        <f>SUM(D67:D70)</f>
        <v>0</v>
      </c>
      <c r="E71" s="48">
        <f t="shared" ref="E71:H71" si="19">SUM(E67:E70)</f>
        <v>0</v>
      </c>
      <c r="F71" s="48">
        <f t="shared" si="19"/>
        <v>0</v>
      </c>
      <c r="G71" s="48">
        <f t="shared" si="19"/>
        <v>0</v>
      </c>
      <c r="H71" s="48">
        <f t="shared" si="19"/>
        <v>0</v>
      </c>
      <c r="I71" s="57">
        <f t="shared" si="15"/>
        <v>0</v>
      </c>
    </row>
    <row r="72" spans="1:9" ht="26">
      <c r="A72" s="47">
        <v>52</v>
      </c>
      <c r="B72" s="348" t="s">
        <v>165</v>
      </c>
      <c r="C72" s="48"/>
      <c r="D72" s="48"/>
      <c r="E72" s="48"/>
      <c r="F72" s="48"/>
      <c r="G72" s="48"/>
      <c r="H72" s="48"/>
      <c r="I72" s="57">
        <f t="shared" si="15"/>
        <v>0</v>
      </c>
    </row>
    <row r="73" spans="1:9">
      <c r="A73" s="47">
        <v>53</v>
      </c>
      <c r="B73" s="348" t="s">
        <v>160</v>
      </c>
      <c r="C73" s="48"/>
      <c r="D73" s="48"/>
      <c r="E73" s="48"/>
      <c r="F73" s="48"/>
      <c r="G73" s="48"/>
      <c r="H73" s="48"/>
      <c r="I73" s="57">
        <f t="shared" si="15"/>
        <v>0</v>
      </c>
    </row>
    <row r="74" spans="1:9">
      <c r="A74" s="47">
        <v>54</v>
      </c>
      <c r="B74" s="348" t="s">
        <v>63</v>
      </c>
      <c r="C74" s="48"/>
      <c r="D74" s="48"/>
      <c r="E74" s="48"/>
      <c r="F74" s="48"/>
      <c r="G74" s="48"/>
      <c r="H74" s="48"/>
      <c r="I74" s="57">
        <f t="shared" si="15"/>
        <v>0</v>
      </c>
    </row>
    <row r="75" spans="1:9">
      <c r="A75" s="47">
        <v>55</v>
      </c>
      <c r="B75" s="348" t="s">
        <v>53</v>
      </c>
      <c r="C75" s="48"/>
      <c r="D75" s="48"/>
      <c r="E75" s="48"/>
      <c r="F75" s="48"/>
      <c r="G75" s="48"/>
      <c r="H75" s="48"/>
      <c r="I75" s="57">
        <f t="shared" si="15"/>
        <v>0</v>
      </c>
    </row>
    <row r="76" spans="1:9">
      <c r="A76" s="47">
        <v>56</v>
      </c>
      <c r="B76" s="348" t="s">
        <v>756</v>
      </c>
      <c r="C76" s="48">
        <f>SUM(C71:C75)</f>
        <v>0</v>
      </c>
      <c r="D76" s="48">
        <f>SUM(D71:D75)</f>
        <v>0</v>
      </c>
      <c r="E76" s="48">
        <f t="shared" ref="E76:H76" si="20">SUM(E71:E75)</f>
        <v>0</v>
      </c>
      <c r="F76" s="48">
        <f t="shared" si="20"/>
        <v>0</v>
      </c>
      <c r="G76" s="48">
        <f t="shared" si="20"/>
        <v>0</v>
      </c>
      <c r="H76" s="48">
        <f t="shared" si="20"/>
        <v>0</v>
      </c>
      <c r="I76" s="57">
        <f t="shared" si="15"/>
        <v>0</v>
      </c>
    </row>
    <row r="77" spans="1:9">
      <c r="A77" s="46">
        <v>57</v>
      </c>
      <c r="B77" s="342" t="s">
        <v>64</v>
      </c>
      <c r="C77" s="49"/>
      <c r="D77" s="49"/>
      <c r="E77" s="49"/>
      <c r="F77" s="49"/>
      <c r="G77" s="49"/>
      <c r="H77" s="49"/>
      <c r="I77" s="57">
        <f t="shared" si="15"/>
        <v>0</v>
      </c>
    </row>
    <row r="78" spans="1:9" ht="25">
      <c r="A78" s="46">
        <v>58</v>
      </c>
      <c r="B78" s="342" t="s">
        <v>537</v>
      </c>
      <c r="C78" s="49"/>
      <c r="D78" s="49"/>
      <c r="E78" s="49"/>
      <c r="F78" s="49"/>
      <c r="G78" s="49"/>
      <c r="H78" s="49"/>
      <c r="I78" s="57">
        <f t="shared" si="15"/>
        <v>0</v>
      </c>
    </row>
    <row r="79" spans="1:9">
      <c r="A79" s="46">
        <v>59</v>
      </c>
      <c r="B79" s="342" t="s">
        <v>556</v>
      </c>
      <c r="C79" s="49"/>
      <c r="D79" s="49"/>
      <c r="E79" s="49"/>
      <c r="F79" s="49"/>
      <c r="G79" s="49"/>
      <c r="H79" s="49"/>
      <c r="I79" s="57">
        <f t="shared" si="15"/>
        <v>0</v>
      </c>
    </row>
    <row r="80" spans="1:9">
      <c r="A80" s="47">
        <v>60</v>
      </c>
      <c r="B80" s="348" t="s">
        <v>757</v>
      </c>
      <c r="C80" s="48">
        <f>SUM(C77:C78)-C79</f>
        <v>0</v>
      </c>
      <c r="D80" s="48">
        <f t="shared" ref="D80:H80" si="21">SUM(D77:D78)-D79</f>
        <v>0</v>
      </c>
      <c r="E80" s="48">
        <f t="shared" si="21"/>
        <v>0</v>
      </c>
      <c r="F80" s="48">
        <f t="shared" si="21"/>
        <v>0</v>
      </c>
      <c r="G80" s="48">
        <f t="shared" si="21"/>
        <v>0</v>
      </c>
      <c r="H80" s="48">
        <f t="shared" si="21"/>
        <v>0</v>
      </c>
      <c r="I80" s="57">
        <f t="shared" si="15"/>
        <v>0</v>
      </c>
    </row>
    <row r="81" spans="1:9">
      <c r="A81" s="47">
        <v>61</v>
      </c>
      <c r="B81" s="348" t="s">
        <v>758</v>
      </c>
      <c r="C81" s="48">
        <f>C66+C76+C80</f>
        <v>0</v>
      </c>
      <c r="D81" s="48">
        <f>D66+D76+D80</f>
        <v>0</v>
      </c>
      <c r="E81" s="48">
        <f t="shared" ref="E81:H81" si="22">E66+E76+E80</f>
        <v>0</v>
      </c>
      <c r="F81" s="48">
        <f t="shared" si="22"/>
        <v>0</v>
      </c>
      <c r="G81" s="48">
        <f t="shared" si="22"/>
        <v>0</v>
      </c>
      <c r="H81" s="48">
        <f t="shared" si="22"/>
        <v>0</v>
      </c>
      <c r="I81" s="57">
        <f t="shared" si="15"/>
        <v>0</v>
      </c>
    </row>
    <row r="82" spans="1:9">
      <c r="A82" s="46">
        <v>62</v>
      </c>
      <c r="B82" s="342" t="s">
        <v>89</v>
      </c>
      <c r="C82" s="49"/>
      <c r="D82" s="49"/>
      <c r="E82" s="49"/>
      <c r="F82" s="49"/>
      <c r="G82" s="49"/>
      <c r="H82" s="49"/>
      <c r="I82" s="57">
        <f t="shared" si="15"/>
        <v>0</v>
      </c>
    </row>
    <row r="83" spans="1:9">
      <c r="A83" s="46">
        <v>63</v>
      </c>
      <c r="B83" s="342" t="s">
        <v>90</v>
      </c>
      <c r="C83" s="49"/>
      <c r="D83" s="49"/>
      <c r="E83" s="49"/>
      <c r="F83" s="49"/>
      <c r="G83" s="49"/>
      <c r="H83" s="49"/>
      <c r="I83" s="57">
        <f t="shared" si="15"/>
        <v>0</v>
      </c>
    </row>
    <row r="84" spans="1:9">
      <c r="A84" s="47">
        <v>64</v>
      </c>
      <c r="B84" s="348" t="s">
        <v>759</v>
      </c>
      <c r="C84" s="48">
        <f>SUM(C82:C83)</f>
        <v>0</v>
      </c>
      <c r="D84" s="48">
        <f t="shared" ref="D84:H84" si="23">SUM(D82:D83)</f>
        <v>0</v>
      </c>
      <c r="E84" s="48">
        <f t="shared" si="23"/>
        <v>0</v>
      </c>
      <c r="F84" s="48">
        <f t="shared" si="23"/>
        <v>0</v>
      </c>
      <c r="G84" s="48">
        <f t="shared" si="23"/>
        <v>0</v>
      </c>
      <c r="H84" s="48">
        <f t="shared" si="23"/>
        <v>0</v>
      </c>
      <c r="I84" s="57">
        <f t="shared" si="15"/>
        <v>0</v>
      </c>
    </row>
    <row r="85" spans="1:9">
      <c r="A85" s="47">
        <v>65</v>
      </c>
      <c r="B85" s="348" t="s">
        <v>760</v>
      </c>
      <c r="C85" s="48">
        <f>C81-C84</f>
        <v>0</v>
      </c>
      <c r="D85" s="48">
        <f t="shared" ref="D85:H85" si="24">D81-D84</f>
        <v>0</v>
      </c>
      <c r="E85" s="48">
        <f t="shared" si="24"/>
        <v>0</v>
      </c>
      <c r="F85" s="48">
        <f t="shared" si="24"/>
        <v>0</v>
      </c>
      <c r="G85" s="48">
        <f t="shared" si="24"/>
        <v>0</v>
      </c>
      <c r="H85" s="48">
        <f t="shared" si="24"/>
        <v>0</v>
      </c>
      <c r="I85" s="57">
        <f t="shared" si="15"/>
        <v>0</v>
      </c>
    </row>
    <row r="86" spans="1:9">
      <c r="A86" s="46">
        <v>66</v>
      </c>
      <c r="B86" s="342" t="s">
        <v>554</v>
      </c>
      <c r="C86" s="49"/>
      <c r="D86" s="49"/>
      <c r="E86" s="49"/>
      <c r="F86" s="49"/>
      <c r="G86" s="49"/>
      <c r="H86" s="49"/>
      <c r="I86" s="57">
        <f t="shared" si="15"/>
        <v>0</v>
      </c>
    </row>
    <row r="87" spans="1:9">
      <c r="A87" s="47">
        <v>67</v>
      </c>
      <c r="B87" s="348" t="s">
        <v>761</v>
      </c>
      <c r="C87" s="48">
        <f>C85-C86</f>
        <v>0</v>
      </c>
      <c r="D87" s="48">
        <f t="shared" ref="D87:H87" si="25">D85-D86</f>
        <v>0</v>
      </c>
      <c r="E87" s="48">
        <f t="shared" si="25"/>
        <v>0</v>
      </c>
      <c r="F87" s="48">
        <f t="shared" si="25"/>
        <v>0</v>
      </c>
      <c r="G87" s="48">
        <f t="shared" si="25"/>
        <v>0</v>
      </c>
      <c r="H87" s="48">
        <f t="shared" si="25"/>
        <v>0</v>
      </c>
      <c r="I87" s="57">
        <f t="shared" si="15"/>
        <v>0</v>
      </c>
    </row>
    <row r="88" spans="1:9">
      <c r="A88" s="47"/>
      <c r="B88" s="348" t="s">
        <v>54</v>
      </c>
      <c r="C88" s="48"/>
      <c r="D88" s="48"/>
      <c r="E88" s="48"/>
      <c r="F88" s="48"/>
      <c r="G88" s="48"/>
      <c r="H88" s="48"/>
      <c r="I88" s="57">
        <f t="shared" si="15"/>
        <v>0</v>
      </c>
    </row>
    <row r="89" spans="1:9">
      <c r="A89" s="46">
        <v>68</v>
      </c>
      <c r="B89" s="342" t="s">
        <v>545</v>
      </c>
      <c r="C89" s="49"/>
      <c r="D89" s="49"/>
      <c r="E89" s="49"/>
      <c r="F89" s="49"/>
      <c r="G89" s="49"/>
      <c r="H89" s="49"/>
      <c r="I89" s="57">
        <f t="shared" si="15"/>
        <v>0</v>
      </c>
    </row>
    <row r="90" spans="1:9">
      <c r="A90" s="46">
        <v>69</v>
      </c>
      <c r="B90" s="342" t="s">
        <v>546</v>
      </c>
      <c r="C90" s="49"/>
      <c r="D90" s="49"/>
      <c r="E90" s="49"/>
      <c r="F90" s="49"/>
      <c r="G90" s="49"/>
      <c r="H90" s="49"/>
      <c r="I90" s="57">
        <f t="shared" si="15"/>
        <v>0</v>
      </c>
    </row>
    <row r="91" spans="1:9">
      <c r="A91" s="51">
        <v>70</v>
      </c>
      <c r="B91" s="347" t="s">
        <v>762</v>
      </c>
      <c r="C91" s="52">
        <f t="shared" ref="C91:H91" si="26">SUM(C89:C90)</f>
        <v>0</v>
      </c>
      <c r="D91" s="52">
        <f t="shared" si="26"/>
        <v>0</v>
      </c>
      <c r="E91" s="52">
        <f t="shared" si="26"/>
        <v>0</v>
      </c>
      <c r="F91" s="52">
        <f t="shared" si="26"/>
        <v>0</v>
      </c>
      <c r="G91" s="52">
        <f t="shared" si="26"/>
        <v>0</v>
      </c>
      <c r="H91" s="52">
        <f t="shared" si="26"/>
        <v>0</v>
      </c>
      <c r="I91" s="427">
        <f t="shared" si="15"/>
        <v>0</v>
      </c>
    </row>
    <row r="92" spans="1:9">
      <c r="A92" s="32"/>
      <c r="C92" s="530"/>
      <c r="D92" s="33"/>
      <c r="E92" s="2"/>
      <c r="F92" s="2"/>
      <c r="G92" s="2"/>
      <c r="H92" s="2"/>
      <c r="I92" s="2"/>
    </row>
    <row r="93" spans="1:9">
      <c r="A93" s="32"/>
      <c r="B93" s="531" t="s">
        <v>597</v>
      </c>
      <c r="C93" s="2"/>
      <c r="E93" s="2"/>
      <c r="F93" s="2"/>
      <c r="G93" s="2"/>
      <c r="H93" s="2"/>
      <c r="I93" s="2"/>
    </row>
    <row r="94" spans="1:9">
      <c r="B94" s="425"/>
    </row>
    <row r="95" spans="1:9">
      <c r="B95" s="426"/>
    </row>
    <row r="96" spans="1:9">
      <c r="A96"/>
      <c r="B96" s="444"/>
      <c r="C96"/>
      <c r="D96"/>
      <c r="E96"/>
    </row>
    <row r="97" spans="1:9">
      <c r="A97" s="487">
        <v>71</v>
      </c>
      <c r="B97" s="488" t="s">
        <v>699</v>
      </c>
      <c r="C97" s="489"/>
      <c r="D97" s="489"/>
      <c r="E97" s="489"/>
      <c r="F97" s="489"/>
      <c r="G97" s="489"/>
      <c r="H97" s="489"/>
      <c r="I97" s="490">
        <f t="shared" ref="I97" si="27">SUM(C97:H97)</f>
        <v>0</v>
      </c>
    </row>
    <row r="99" spans="1:9">
      <c r="A99"/>
      <c r="B99" s="444" t="s">
        <v>682</v>
      </c>
      <c r="C99"/>
    </row>
    <row r="100" spans="1:9">
      <c r="A100" s="46">
        <v>72</v>
      </c>
      <c r="B100" s="46" t="s">
        <v>763</v>
      </c>
      <c r="C100" t="str">
        <f>IF(I87=I91,"","ERROR")</f>
        <v/>
      </c>
    </row>
  </sheetData>
  <phoneticPr fontId="98" type="noConversion"/>
  <conditionalFormatting sqref="C51">
    <cfRule type="cellIs" dxfId="3" priority="2" operator="equal">
      <formula>"ERROR"</formula>
    </cfRule>
  </conditionalFormatting>
  <conditionalFormatting sqref="C100">
    <cfRule type="cellIs" dxfId="0" priority="1" operator="equal">
      <formula>"ERROR"</formula>
    </cfRule>
  </conditionalFormatting>
  <printOptions horizontalCentered="1" verticalCentered="1"/>
  <pageMargins left="0" right="0" top="0.19685039370078741" bottom="0.19685039370078741" header="0.19685039370078741" footer="0.19685039370078741"/>
  <pageSetup paperSize="5" scale="65" orientation="landscape" r:id="rId1"/>
  <headerFooter alignWithMargins="0"/>
  <colBreaks count="2" manualBreakCount="2">
    <brk id="16" max="1048575" man="1"/>
    <brk id="35" max="1048575" man="1"/>
  </colBreaks>
  <customProperties>
    <customPr name="Sheet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ransitionEvaluation="1" codeName="Sheet10">
    <pageSetUpPr fitToPage="1"/>
  </sheetPr>
  <dimension ref="A1:G45"/>
  <sheetViews>
    <sheetView zoomScale="75" zoomScaleNormal="75" workbookViewId="0"/>
  </sheetViews>
  <sheetFormatPr defaultColWidth="8.84375" defaultRowHeight="15.5"/>
  <cols>
    <col min="1" max="1" width="7.84375" style="532" customWidth="1"/>
    <col min="2" max="2" width="55.07421875" style="532" customWidth="1"/>
    <col min="3" max="4" width="11.84375" style="532" customWidth="1"/>
    <col min="5" max="16384" width="8.84375" style="532"/>
  </cols>
  <sheetData>
    <row r="1" spans="1:7" s="464" customFormat="1" ht="23">
      <c r="A1" s="478" t="str">
        <f>'Cover Page'!$A$11</f>
        <v>Company Name</v>
      </c>
    </row>
    <row r="2" spans="1:7" customFormat="1"/>
    <row r="3" spans="1:7" s="464" customFormat="1" ht="14">
      <c r="A3" s="479" t="str">
        <f>'Cover Page'!$H$9</f>
        <v>FOR THE QUARTER ENDED</v>
      </c>
      <c r="C3" s="480" t="str">
        <f>'Cover Page'!H$11</f>
        <v>March 31</v>
      </c>
      <c r="D3" s="481">
        <f>'Cover Page'!I$11</f>
        <v>2023</v>
      </c>
    </row>
    <row r="4" spans="1:7" s="464" customFormat="1" ht="14"/>
    <row r="5" spans="1:7" customFormat="1" ht="32.5">
      <c r="A5" s="450" t="s">
        <v>566</v>
      </c>
      <c r="B5" s="36"/>
      <c r="C5" s="36"/>
      <c r="D5" s="36"/>
      <c r="E5" s="36"/>
      <c r="F5" s="36"/>
      <c r="G5" s="36"/>
    </row>
    <row r="6" spans="1:7" customFormat="1"/>
    <row r="7" spans="1:7" ht="32.9" customHeight="1">
      <c r="A7" s="40" t="s">
        <v>176</v>
      </c>
      <c r="B7" s="41"/>
      <c r="C7" s="42" t="s">
        <v>177</v>
      </c>
      <c r="D7" s="42" t="s">
        <v>178</v>
      </c>
    </row>
    <row r="8" spans="1:7">
      <c r="A8" s="364"/>
      <c r="B8" s="44" t="s">
        <v>113</v>
      </c>
      <c r="C8" s="45"/>
      <c r="D8" s="45"/>
    </row>
    <row r="9" spans="1:7">
      <c r="A9" s="353">
        <v>1</v>
      </c>
      <c r="B9" s="46" t="s">
        <v>76</v>
      </c>
      <c r="C9" s="49"/>
      <c r="D9" s="49"/>
    </row>
    <row r="10" spans="1:7">
      <c r="A10" s="353">
        <v>2</v>
      </c>
      <c r="B10" s="46" t="s">
        <v>77</v>
      </c>
      <c r="C10" s="49"/>
      <c r="D10" s="49"/>
    </row>
    <row r="11" spans="1:7">
      <c r="A11" s="353">
        <v>3</v>
      </c>
      <c r="B11" s="46" t="s">
        <v>4</v>
      </c>
      <c r="C11" s="49"/>
      <c r="D11" s="49"/>
    </row>
    <row r="12" spans="1:7">
      <c r="A12" s="353">
        <v>4</v>
      </c>
      <c r="B12" s="46" t="s">
        <v>114</v>
      </c>
      <c r="C12" s="49"/>
      <c r="D12" s="49"/>
    </row>
    <row r="13" spans="1:7" ht="26">
      <c r="A13" s="355">
        <v>5</v>
      </c>
      <c r="B13" s="348" t="s">
        <v>568</v>
      </c>
      <c r="C13" s="48">
        <f>SUM(C9:C12)</f>
        <v>0</v>
      </c>
      <c r="D13" s="48">
        <f>SUM(D9:D12)</f>
        <v>0</v>
      </c>
    </row>
    <row r="14" spans="1:7">
      <c r="A14" s="353"/>
      <c r="B14" s="47" t="s">
        <v>158</v>
      </c>
      <c r="C14" s="49"/>
      <c r="D14" s="49"/>
    </row>
    <row r="15" spans="1:7">
      <c r="A15" s="353"/>
      <c r="B15" s="47" t="s">
        <v>115</v>
      </c>
      <c r="C15" s="49"/>
      <c r="D15" s="49"/>
    </row>
    <row r="16" spans="1:7">
      <c r="A16" s="353">
        <v>6</v>
      </c>
      <c r="B16" s="46" t="s">
        <v>77</v>
      </c>
      <c r="C16" s="49"/>
      <c r="D16" s="49"/>
    </row>
    <row r="17" spans="1:4">
      <c r="A17" s="353">
        <v>7</v>
      </c>
      <c r="B17" s="46" t="s">
        <v>4</v>
      </c>
      <c r="C17" s="49"/>
      <c r="D17" s="49"/>
    </row>
    <row r="18" spans="1:4">
      <c r="A18" s="353">
        <v>8</v>
      </c>
      <c r="B18" s="46" t="s">
        <v>116</v>
      </c>
      <c r="C18" s="49"/>
      <c r="D18" s="49"/>
    </row>
    <row r="19" spans="1:4">
      <c r="A19" s="353">
        <v>9</v>
      </c>
      <c r="B19" s="46" t="s">
        <v>5</v>
      </c>
      <c r="C19" s="49"/>
      <c r="D19" s="49"/>
    </row>
    <row r="20" spans="1:4">
      <c r="A20" s="353">
        <v>10</v>
      </c>
      <c r="B20" s="46" t="s">
        <v>114</v>
      </c>
      <c r="C20" s="49"/>
      <c r="D20" s="49"/>
    </row>
    <row r="21" spans="1:4">
      <c r="A21" s="355">
        <v>11</v>
      </c>
      <c r="B21" s="348" t="s">
        <v>569</v>
      </c>
      <c r="C21" s="48">
        <f>SUM(C16:C20)</f>
        <v>0</v>
      </c>
      <c r="D21" s="48">
        <f>SUM(D16:D20)</f>
        <v>0</v>
      </c>
    </row>
    <row r="22" spans="1:4">
      <c r="A22" s="353"/>
      <c r="B22" s="47" t="s">
        <v>567</v>
      </c>
      <c r="C22" s="49"/>
      <c r="D22" s="49"/>
    </row>
    <row r="23" spans="1:4">
      <c r="A23" s="353">
        <v>12</v>
      </c>
      <c r="B23" s="46" t="s">
        <v>77</v>
      </c>
      <c r="C23" s="49"/>
      <c r="D23" s="49"/>
    </row>
    <row r="24" spans="1:4">
      <c r="A24" s="353">
        <v>13</v>
      </c>
      <c r="B24" s="46" t="s">
        <v>4</v>
      </c>
      <c r="C24" s="49"/>
      <c r="D24" s="49"/>
    </row>
    <row r="25" spans="1:4">
      <c r="A25" s="353">
        <v>14</v>
      </c>
      <c r="B25" s="46" t="s">
        <v>116</v>
      </c>
      <c r="C25" s="49"/>
      <c r="D25" s="49"/>
    </row>
    <row r="26" spans="1:4">
      <c r="A26" s="353">
        <v>15</v>
      </c>
      <c r="B26" s="46" t="s">
        <v>5</v>
      </c>
      <c r="C26" s="49"/>
      <c r="D26" s="49"/>
    </row>
    <row r="27" spans="1:4">
      <c r="A27" s="353">
        <v>16</v>
      </c>
      <c r="B27" s="46" t="s">
        <v>114</v>
      </c>
      <c r="C27" s="49"/>
      <c r="D27" s="49"/>
    </row>
    <row r="28" spans="1:4">
      <c r="A28" s="355">
        <v>17</v>
      </c>
      <c r="B28" s="348" t="s">
        <v>570</v>
      </c>
      <c r="C28" s="48">
        <f>SUM(C23:C27)</f>
        <v>0</v>
      </c>
      <c r="D28" s="48">
        <f>SUM(D23:D27)</f>
        <v>0</v>
      </c>
    </row>
    <row r="29" spans="1:4">
      <c r="A29" s="353">
        <v>18</v>
      </c>
      <c r="B29" s="46" t="s">
        <v>21</v>
      </c>
      <c r="C29" s="49"/>
      <c r="D29" s="49"/>
    </row>
    <row r="30" spans="1:4">
      <c r="A30" s="353">
        <v>19</v>
      </c>
      <c r="B30" s="46" t="s">
        <v>542</v>
      </c>
      <c r="C30" s="49"/>
      <c r="D30" s="49"/>
    </row>
    <row r="31" spans="1:4">
      <c r="A31" s="353">
        <v>20</v>
      </c>
      <c r="B31" s="46" t="s">
        <v>75</v>
      </c>
      <c r="C31" s="49"/>
      <c r="D31" s="49"/>
    </row>
    <row r="32" spans="1:4">
      <c r="A32" s="353">
        <v>21</v>
      </c>
      <c r="B32" s="46" t="s">
        <v>31</v>
      </c>
      <c r="C32" s="49"/>
      <c r="D32" s="49"/>
    </row>
    <row r="33" spans="1:4">
      <c r="A33" s="353">
        <v>22</v>
      </c>
      <c r="B33" s="46" t="s">
        <v>18</v>
      </c>
      <c r="C33" s="49"/>
      <c r="D33" s="49"/>
    </row>
    <row r="34" spans="1:4">
      <c r="A34" s="353"/>
      <c r="B34" s="46" t="s">
        <v>23</v>
      </c>
      <c r="C34" s="49"/>
      <c r="D34" s="49"/>
    </row>
    <row r="35" spans="1:4">
      <c r="A35" s="363">
        <v>23</v>
      </c>
      <c r="B35" s="46" t="s">
        <v>745</v>
      </c>
      <c r="C35" s="49"/>
      <c r="D35" s="49"/>
    </row>
    <row r="36" spans="1:4">
      <c r="A36" s="363">
        <v>24</v>
      </c>
      <c r="B36" s="46" t="s">
        <v>32</v>
      </c>
      <c r="C36" s="49"/>
      <c r="D36" s="49"/>
    </row>
    <row r="37" spans="1:4">
      <c r="A37" s="355">
        <v>25</v>
      </c>
      <c r="B37" s="348" t="s">
        <v>598</v>
      </c>
      <c r="C37" s="48">
        <f>SUM(C28:C33,C21)- SUM(C35:C36)</f>
        <v>0</v>
      </c>
      <c r="D37" s="48">
        <f>SUM(D28:D33,D21)- SUM(D35:D36)</f>
        <v>0</v>
      </c>
    </row>
    <row r="38" spans="1:4">
      <c r="A38" s="363">
        <v>26</v>
      </c>
      <c r="B38" s="46" t="s">
        <v>155</v>
      </c>
      <c r="C38" s="49"/>
      <c r="D38" s="49"/>
    </row>
    <row r="39" spans="1:4">
      <c r="A39" s="357">
        <v>27</v>
      </c>
      <c r="B39" s="347" t="s">
        <v>599</v>
      </c>
      <c r="C39" s="52">
        <f>C37-C38+C13</f>
        <v>0</v>
      </c>
      <c r="D39" s="52">
        <f>D37-D38+D13</f>
        <v>0</v>
      </c>
    </row>
    <row r="40" spans="1:4" ht="11.15" customHeight="1"/>
    <row r="41" spans="1:4">
      <c r="C41" s="533"/>
    </row>
    <row r="42" spans="1:4" s="515" customFormat="1">
      <c r="A42" s="363">
        <v>28</v>
      </c>
      <c r="B42" s="46" t="s">
        <v>156</v>
      </c>
      <c r="C42" s="514"/>
    </row>
    <row r="43" spans="1:4">
      <c r="A43" s="24"/>
      <c r="D43" s="5"/>
    </row>
    <row r="44" spans="1:4">
      <c r="D44" s="5"/>
    </row>
    <row r="45" spans="1:4">
      <c r="D45" s="6"/>
    </row>
  </sheetData>
  <phoneticPr fontId="0" type="noConversion"/>
  <printOptions horizontalCentered="1"/>
  <pageMargins left="0.39370078740157483" right="0.39370078740157483" top="0.39370078740157483" bottom="0.39370078740157483" header="0.39370078740157483" footer="0.39370078740157483"/>
  <pageSetup paperSize="5" scale="71" orientation="portrait" r:id="rId1"/>
  <headerFooter alignWithMargins="0"/>
  <customProperties>
    <customPr name="Sheet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O56"/>
  <sheetViews>
    <sheetView zoomScale="75" zoomScaleNormal="75" workbookViewId="0"/>
  </sheetViews>
  <sheetFormatPr defaultColWidth="8.84375" defaultRowHeight="14"/>
  <cols>
    <col min="1" max="1" width="2.84375" style="29" customWidth="1"/>
    <col min="2" max="2" width="54.69140625" style="29" customWidth="1"/>
    <col min="3" max="4" width="13.84375" style="29" customWidth="1"/>
    <col min="5" max="16384" width="8.84375" style="29"/>
  </cols>
  <sheetData>
    <row r="1" spans="1:15" s="464" customFormat="1" ht="23">
      <c r="A1" s="478" t="str">
        <f>'Cover Page'!$A$11</f>
        <v>Company Name</v>
      </c>
    </row>
    <row r="2" spans="1:15" customFormat="1" ht="15.5"/>
    <row r="3" spans="1:15" s="464" customFormat="1">
      <c r="A3" s="479" t="str">
        <f>'Cover Page'!$H$9</f>
        <v>FOR THE QUARTER ENDED</v>
      </c>
      <c r="C3" s="480" t="str">
        <f>'Cover Page'!H$11</f>
        <v>March 31</v>
      </c>
      <c r="D3" s="481">
        <f>'Cover Page'!I$11</f>
        <v>2023</v>
      </c>
    </row>
    <row r="4" spans="1:15" s="464" customFormat="1"/>
    <row r="5" spans="1:15" ht="32.5">
      <c r="A5" s="450" t="s">
        <v>571</v>
      </c>
      <c r="B5" s="30"/>
      <c r="C5" s="30"/>
      <c r="D5" s="30"/>
      <c r="F5"/>
      <c r="G5"/>
      <c r="H5"/>
      <c r="I5"/>
      <c r="J5"/>
      <c r="K5"/>
      <c r="L5"/>
      <c r="M5"/>
      <c r="N5"/>
      <c r="O5"/>
    </row>
    <row r="6" spans="1:15" customFormat="1" ht="15.5"/>
    <row r="7" spans="1:15" ht="28">
      <c r="A7" s="40" t="s">
        <v>176</v>
      </c>
      <c r="B7" s="41"/>
      <c r="C7" s="42" t="s">
        <v>177</v>
      </c>
      <c r="D7" s="42" t="s">
        <v>178</v>
      </c>
      <c r="F7"/>
      <c r="G7"/>
      <c r="H7"/>
      <c r="I7"/>
      <c r="J7"/>
      <c r="K7"/>
      <c r="L7"/>
      <c r="M7"/>
      <c r="N7"/>
      <c r="O7"/>
    </row>
    <row r="8" spans="1:15" ht="15.5">
      <c r="A8" s="46">
        <v>1</v>
      </c>
      <c r="B8" s="342" t="s">
        <v>65</v>
      </c>
      <c r="C8" s="49"/>
      <c r="D8" s="49"/>
      <c r="F8"/>
      <c r="G8"/>
      <c r="H8"/>
      <c r="I8"/>
      <c r="J8"/>
      <c r="K8"/>
      <c r="L8"/>
      <c r="M8"/>
      <c r="N8"/>
      <c r="O8"/>
    </row>
    <row r="9" spans="1:15" ht="15.5">
      <c r="A9" s="46">
        <v>2</v>
      </c>
      <c r="B9" s="342" t="s">
        <v>66</v>
      </c>
      <c r="C9" s="49"/>
      <c r="D9" s="49"/>
      <c r="F9"/>
      <c r="G9"/>
      <c r="H9"/>
      <c r="I9"/>
      <c r="J9"/>
      <c r="K9"/>
      <c r="L9"/>
      <c r="M9"/>
      <c r="N9"/>
      <c r="O9"/>
    </row>
    <row r="10" spans="1:15" ht="15.5">
      <c r="A10" s="46">
        <v>3</v>
      </c>
      <c r="B10" s="342" t="s">
        <v>67</v>
      </c>
      <c r="C10" s="49"/>
      <c r="D10" s="49"/>
      <c r="F10"/>
      <c r="G10"/>
      <c r="H10"/>
      <c r="I10"/>
      <c r="J10"/>
      <c r="K10"/>
      <c r="L10"/>
      <c r="M10"/>
      <c r="N10"/>
      <c r="O10"/>
    </row>
    <row r="11" spans="1:15" ht="15.5">
      <c r="A11" s="46">
        <v>4</v>
      </c>
      <c r="B11" s="342" t="s">
        <v>56</v>
      </c>
      <c r="C11" s="49"/>
      <c r="D11" s="49"/>
      <c r="F11"/>
      <c r="G11"/>
      <c r="H11"/>
      <c r="I11"/>
      <c r="J11"/>
      <c r="K11"/>
      <c r="L11"/>
      <c r="M11"/>
      <c r="N11"/>
      <c r="O11"/>
    </row>
    <row r="12" spans="1:15" ht="15.5">
      <c r="A12" s="46">
        <v>5</v>
      </c>
      <c r="B12" s="342" t="s">
        <v>69</v>
      </c>
      <c r="C12" s="49"/>
      <c r="D12" s="49"/>
      <c r="F12"/>
      <c r="G12"/>
      <c r="H12"/>
      <c r="I12"/>
      <c r="J12"/>
      <c r="K12"/>
      <c r="L12"/>
      <c r="M12"/>
      <c r="N12"/>
      <c r="O12"/>
    </row>
    <row r="13" spans="1:15" ht="15.5">
      <c r="A13" s="46">
        <v>6</v>
      </c>
      <c r="B13" s="342" t="s">
        <v>68</v>
      </c>
      <c r="C13" s="49"/>
      <c r="D13" s="49"/>
      <c r="F13"/>
      <c r="G13"/>
      <c r="H13"/>
      <c r="I13"/>
      <c r="J13"/>
      <c r="K13"/>
      <c r="L13"/>
      <c r="M13"/>
      <c r="N13"/>
      <c r="O13"/>
    </row>
    <row r="14" spans="1:15" ht="15.5">
      <c r="A14" s="46">
        <v>7</v>
      </c>
      <c r="B14" s="342" t="s">
        <v>57</v>
      </c>
      <c r="C14" s="49"/>
      <c r="D14" s="49"/>
      <c r="F14"/>
      <c r="G14"/>
      <c r="H14"/>
      <c r="I14"/>
      <c r="J14"/>
      <c r="K14"/>
      <c r="L14"/>
      <c r="M14"/>
      <c r="N14"/>
      <c r="O14"/>
    </row>
    <row r="15" spans="1:15" ht="15.5">
      <c r="A15" s="46">
        <v>8</v>
      </c>
      <c r="B15" s="342" t="s">
        <v>538</v>
      </c>
      <c r="C15" s="49"/>
      <c r="D15" s="49"/>
      <c r="F15"/>
      <c r="G15"/>
      <c r="H15"/>
      <c r="I15"/>
      <c r="J15"/>
      <c r="K15"/>
      <c r="L15"/>
      <c r="M15"/>
      <c r="N15"/>
      <c r="O15"/>
    </row>
    <row r="16" spans="1:15" ht="15.5">
      <c r="A16" s="46">
        <v>9</v>
      </c>
      <c r="B16" s="342" t="s">
        <v>161</v>
      </c>
      <c r="C16" s="49"/>
      <c r="D16" s="49"/>
      <c r="F16"/>
      <c r="G16"/>
      <c r="H16"/>
      <c r="I16"/>
      <c r="J16"/>
      <c r="K16"/>
      <c r="L16"/>
      <c r="M16"/>
      <c r="N16"/>
      <c r="O16"/>
    </row>
    <row r="17" spans="1:15" ht="15.5">
      <c r="A17" s="46">
        <v>10</v>
      </c>
      <c r="B17" s="342" t="s">
        <v>19</v>
      </c>
      <c r="C17" s="49"/>
      <c r="D17" s="49"/>
      <c r="F17"/>
      <c r="G17"/>
      <c r="H17"/>
      <c r="I17"/>
      <c r="J17"/>
      <c r="K17"/>
      <c r="L17"/>
      <c r="M17"/>
      <c r="N17"/>
      <c r="O17"/>
    </row>
    <row r="18" spans="1:15" ht="15.5">
      <c r="A18" s="46">
        <v>11</v>
      </c>
      <c r="B18" s="342" t="s">
        <v>574</v>
      </c>
      <c r="C18" s="49"/>
      <c r="D18" s="49"/>
      <c r="F18"/>
      <c r="G18"/>
      <c r="H18"/>
      <c r="I18"/>
      <c r="J18"/>
      <c r="K18"/>
      <c r="L18"/>
      <c r="M18"/>
      <c r="N18"/>
      <c r="O18"/>
    </row>
    <row r="19" spans="1:15" ht="15.5">
      <c r="A19" s="46">
        <v>12</v>
      </c>
      <c r="B19" s="342" t="s">
        <v>575</v>
      </c>
      <c r="C19" s="49"/>
      <c r="D19" s="49"/>
      <c r="F19"/>
      <c r="G19"/>
      <c r="H19"/>
      <c r="I19"/>
      <c r="J19"/>
      <c r="K19"/>
      <c r="L19"/>
      <c r="M19"/>
      <c r="N19"/>
      <c r="O19"/>
    </row>
    <row r="20" spans="1:15" ht="15.5">
      <c r="A20" s="46">
        <v>13</v>
      </c>
      <c r="B20" s="342" t="s">
        <v>78</v>
      </c>
      <c r="C20" s="49"/>
      <c r="D20" s="49"/>
      <c r="F20"/>
      <c r="G20"/>
      <c r="H20"/>
      <c r="I20"/>
      <c r="J20"/>
      <c r="K20"/>
      <c r="L20"/>
      <c r="M20"/>
      <c r="N20"/>
      <c r="O20"/>
    </row>
    <row r="21" spans="1:15" ht="15.5">
      <c r="A21" s="46">
        <v>14</v>
      </c>
      <c r="B21" s="342" t="s">
        <v>91</v>
      </c>
      <c r="C21" s="49"/>
      <c r="D21" s="49"/>
      <c r="F21"/>
      <c r="G21"/>
      <c r="H21"/>
      <c r="I21"/>
      <c r="J21"/>
      <c r="K21"/>
      <c r="L21"/>
      <c r="M21"/>
      <c r="N21"/>
      <c r="O21"/>
    </row>
    <row r="22" spans="1:15" ht="15.5">
      <c r="A22" s="46">
        <v>15</v>
      </c>
      <c r="B22" s="342" t="s">
        <v>70</v>
      </c>
      <c r="C22" s="49"/>
      <c r="D22" s="49"/>
      <c r="F22"/>
      <c r="G22"/>
      <c r="H22"/>
      <c r="I22"/>
      <c r="J22"/>
      <c r="K22"/>
      <c r="L22"/>
      <c r="M22"/>
      <c r="N22"/>
      <c r="O22"/>
    </row>
    <row r="23" spans="1:15" ht="15.5">
      <c r="A23" s="46">
        <v>16</v>
      </c>
      <c r="B23" s="342" t="s">
        <v>71</v>
      </c>
      <c r="C23" s="49"/>
      <c r="D23" s="49"/>
      <c r="F23"/>
      <c r="G23"/>
      <c r="H23"/>
      <c r="I23"/>
      <c r="J23"/>
      <c r="K23"/>
      <c r="L23"/>
      <c r="M23"/>
      <c r="N23"/>
      <c r="O23"/>
    </row>
    <row r="24" spans="1:15" ht="15.5">
      <c r="A24" s="46">
        <v>17</v>
      </c>
      <c r="B24" s="342" t="s">
        <v>72</v>
      </c>
      <c r="C24" s="49"/>
      <c r="D24" s="49"/>
      <c r="F24"/>
      <c r="G24"/>
      <c r="H24"/>
      <c r="I24"/>
      <c r="J24"/>
      <c r="K24"/>
      <c r="L24"/>
      <c r="M24"/>
      <c r="N24"/>
      <c r="O24"/>
    </row>
    <row r="25" spans="1:15" ht="15.5">
      <c r="A25" s="46">
        <v>18</v>
      </c>
      <c r="B25" s="342" t="s">
        <v>79</v>
      </c>
      <c r="C25" s="49"/>
      <c r="D25" s="49"/>
      <c r="F25"/>
      <c r="G25"/>
      <c r="H25"/>
      <c r="I25"/>
      <c r="J25"/>
      <c r="K25"/>
      <c r="L25"/>
      <c r="M25"/>
      <c r="N25"/>
      <c r="O25"/>
    </row>
    <row r="26" spans="1:15" ht="15.5">
      <c r="A26" s="46">
        <v>19</v>
      </c>
      <c r="B26" s="342" t="s">
        <v>80</v>
      </c>
      <c r="C26" s="49"/>
      <c r="D26" s="49"/>
      <c r="F26"/>
      <c r="G26"/>
      <c r="H26"/>
      <c r="I26"/>
      <c r="J26"/>
      <c r="K26"/>
      <c r="L26"/>
      <c r="M26"/>
      <c r="N26"/>
      <c r="O26"/>
    </row>
    <row r="27" spans="1:15" ht="15.5">
      <c r="A27" s="46">
        <v>20</v>
      </c>
      <c r="B27" s="342" t="s">
        <v>157</v>
      </c>
      <c r="C27" s="49"/>
      <c r="D27" s="49"/>
      <c r="F27"/>
      <c r="G27"/>
      <c r="H27"/>
      <c r="I27"/>
      <c r="J27"/>
      <c r="K27"/>
      <c r="L27"/>
      <c r="M27"/>
      <c r="N27"/>
      <c r="O27"/>
    </row>
    <row r="28" spans="1:15" ht="15.5">
      <c r="A28" s="46">
        <v>21</v>
      </c>
      <c r="B28" s="342" t="s">
        <v>81</v>
      </c>
      <c r="C28" s="49"/>
      <c r="D28" s="49"/>
      <c r="F28"/>
      <c r="G28"/>
      <c r="H28"/>
      <c r="I28"/>
      <c r="J28"/>
      <c r="K28"/>
      <c r="L28"/>
      <c r="M28"/>
      <c r="N28"/>
      <c r="O28"/>
    </row>
    <row r="29" spans="1:15" ht="15.5">
      <c r="A29" s="46"/>
      <c r="B29" s="342" t="s">
        <v>125</v>
      </c>
      <c r="C29" s="49"/>
      <c r="D29" s="49"/>
      <c r="F29"/>
      <c r="G29"/>
      <c r="H29"/>
      <c r="I29"/>
      <c r="J29"/>
      <c r="K29"/>
      <c r="L29"/>
      <c r="M29"/>
      <c r="N29"/>
      <c r="O29"/>
    </row>
    <row r="30" spans="1:15" ht="15.5">
      <c r="A30" s="46">
        <v>22</v>
      </c>
      <c r="B30" s="342" t="s">
        <v>20</v>
      </c>
      <c r="C30" s="49"/>
      <c r="D30" s="49"/>
      <c r="F30"/>
      <c r="G30"/>
      <c r="H30"/>
      <c r="I30"/>
      <c r="J30"/>
      <c r="K30"/>
      <c r="L30"/>
      <c r="M30"/>
      <c r="N30"/>
      <c r="O30"/>
    </row>
    <row r="31" spans="1:15" ht="15.5">
      <c r="A31" s="46">
        <v>23</v>
      </c>
      <c r="B31" s="342" t="s">
        <v>20</v>
      </c>
      <c r="C31" s="49"/>
      <c r="D31" s="49"/>
      <c r="F31"/>
      <c r="G31"/>
      <c r="H31"/>
      <c r="I31"/>
      <c r="J31"/>
      <c r="K31"/>
      <c r="L31"/>
      <c r="M31"/>
      <c r="N31"/>
      <c r="O31"/>
    </row>
    <row r="32" spans="1:15" ht="15.5">
      <c r="A32" s="46">
        <v>24</v>
      </c>
      <c r="B32" s="342" t="s">
        <v>20</v>
      </c>
      <c r="C32" s="49"/>
      <c r="D32" s="49"/>
      <c r="F32"/>
      <c r="G32"/>
      <c r="H32"/>
      <c r="I32"/>
      <c r="J32"/>
      <c r="K32"/>
      <c r="L32"/>
      <c r="M32"/>
      <c r="N32"/>
      <c r="O32"/>
    </row>
    <row r="33" spans="1:15" ht="15.5">
      <c r="A33" s="355">
        <v>25</v>
      </c>
      <c r="B33" s="348" t="s">
        <v>572</v>
      </c>
      <c r="C33" s="48">
        <f>SUM(C8:C32)</f>
        <v>0</v>
      </c>
      <c r="D33" s="48">
        <f>SUM(D8:D32)</f>
        <v>0</v>
      </c>
      <c r="F33"/>
      <c r="G33"/>
      <c r="H33"/>
      <c r="I33"/>
      <c r="J33"/>
      <c r="K33"/>
      <c r="L33"/>
      <c r="M33"/>
      <c r="N33"/>
      <c r="O33"/>
    </row>
    <row r="34" spans="1:15" ht="15.5">
      <c r="A34" s="46">
        <v>26</v>
      </c>
      <c r="B34" s="342" t="s">
        <v>162</v>
      </c>
      <c r="C34" s="49"/>
      <c r="D34" s="49"/>
      <c r="F34"/>
      <c r="G34"/>
      <c r="H34"/>
      <c r="I34"/>
      <c r="J34"/>
      <c r="K34"/>
      <c r="L34"/>
      <c r="M34"/>
      <c r="N34"/>
      <c r="O34"/>
    </row>
    <row r="35" spans="1:15" ht="15.5">
      <c r="A35" s="46">
        <v>27</v>
      </c>
      <c r="B35" s="342" t="s">
        <v>163</v>
      </c>
      <c r="C35" s="49"/>
      <c r="D35" s="49"/>
      <c r="F35"/>
      <c r="G35"/>
      <c r="H35"/>
      <c r="I35"/>
      <c r="J35"/>
      <c r="K35"/>
      <c r="L35"/>
      <c r="M35"/>
      <c r="N35"/>
      <c r="O35"/>
    </row>
    <row r="36" spans="1:15" ht="15.5">
      <c r="A36" s="355">
        <v>28</v>
      </c>
      <c r="B36" s="348" t="s">
        <v>679</v>
      </c>
      <c r="C36" s="48">
        <f>SUM(C33:C35)</f>
        <v>0</v>
      </c>
      <c r="D36" s="48">
        <f>SUM(D33:D35)</f>
        <v>0</v>
      </c>
      <c r="F36"/>
      <c r="G36"/>
      <c r="H36"/>
      <c r="I36"/>
      <c r="J36"/>
      <c r="K36"/>
      <c r="L36"/>
      <c r="M36"/>
      <c r="N36"/>
      <c r="O36"/>
    </row>
    <row r="37" spans="1:15" s="535" customFormat="1" ht="15.5">
      <c r="A37" s="534"/>
      <c r="B37" s="344" t="s">
        <v>58</v>
      </c>
      <c r="C37" s="399"/>
      <c r="D37" s="399"/>
      <c r="E37"/>
    </row>
    <row r="38" spans="1:15" ht="15.5">
      <c r="A38" s="46">
        <v>29</v>
      </c>
      <c r="B38" s="342" t="s">
        <v>102</v>
      </c>
      <c r="C38" s="49"/>
      <c r="D38" s="49"/>
      <c r="F38"/>
      <c r="G38"/>
      <c r="H38"/>
      <c r="I38"/>
      <c r="J38"/>
      <c r="K38"/>
      <c r="L38"/>
      <c r="M38"/>
      <c r="N38"/>
      <c r="O38"/>
    </row>
    <row r="39" spans="1:15" ht="15.5">
      <c r="A39" s="46">
        <v>30</v>
      </c>
      <c r="B39" s="342" t="s">
        <v>164</v>
      </c>
      <c r="C39" s="49"/>
      <c r="D39" s="49"/>
      <c r="F39"/>
      <c r="G39"/>
      <c r="H39"/>
      <c r="I39"/>
      <c r="J39"/>
      <c r="K39"/>
      <c r="L39"/>
      <c r="M39"/>
      <c r="N39"/>
      <c r="O39"/>
    </row>
    <row r="40" spans="1:15" ht="15.5">
      <c r="A40" s="357">
        <v>31</v>
      </c>
      <c r="B40" s="347" t="s">
        <v>573</v>
      </c>
      <c r="C40" s="52">
        <f>SUM(C38:C39)</f>
        <v>0</v>
      </c>
      <c r="D40" s="52">
        <f>SUM(D38:D39)</f>
        <v>0</v>
      </c>
      <c r="F40"/>
      <c r="G40"/>
      <c r="H40"/>
      <c r="I40"/>
      <c r="J40"/>
      <c r="K40"/>
      <c r="L40"/>
      <c r="M40"/>
      <c r="N40"/>
      <c r="O40"/>
    </row>
    <row r="41" spans="1:15" ht="15.5">
      <c r="B41" s="31"/>
      <c r="D41" s="31"/>
      <c r="F41"/>
      <c r="G41"/>
      <c r="H41"/>
      <c r="I41"/>
      <c r="J41"/>
      <c r="K41"/>
      <c r="L41"/>
      <c r="M41"/>
      <c r="N41"/>
      <c r="O41"/>
    </row>
    <row r="42" spans="1:15" customFormat="1" ht="15.5"/>
    <row r="43" spans="1:15" customFormat="1" ht="15.5">
      <c r="B43" s="444" t="s">
        <v>681</v>
      </c>
    </row>
    <row r="44" spans="1:15" customFormat="1" ht="15.5">
      <c r="A44" s="46">
        <v>32</v>
      </c>
      <c r="B44" s="46" t="s">
        <v>683</v>
      </c>
      <c r="C44" t="str">
        <f>IF(C36=C40,"","ERROR")</f>
        <v/>
      </c>
      <c r="D44" t="str">
        <f>IF(D36=D40,"","ERROR")</f>
        <v/>
      </c>
    </row>
    <row r="45" spans="1:15" customFormat="1" ht="15.5"/>
    <row r="46" spans="1:15" ht="15.5">
      <c r="D46" s="5"/>
      <c r="F46"/>
      <c r="G46"/>
      <c r="H46"/>
      <c r="I46"/>
      <c r="J46"/>
      <c r="K46"/>
      <c r="L46"/>
      <c r="M46"/>
      <c r="N46"/>
      <c r="O46"/>
    </row>
    <row r="47" spans="1:15" ht="15.5">
      <c r="D47" s="6"/>
      <c r="F47"/>
      <c r="G47"/>
      <c r="H47"/>
      <c r="I47"/>
      <c r="J47"/>
      <c r="K47"/>
      <c r="L47"/>
      <c r="M47"/>
      <c r="N47"/>
      <c r="O47"/>
    </row>
    <row r="48" spans="1:15" ht="15.5">
      <c r="F48"/>
      <c r="G48"/>
      <c r="H48"/>
      <c r="I48"/>
      <c r="J48"/>
      <c r="K48"/>
      <c r="L48"/>
      <c r="M48"/>
      <c r="N48"/>
      <c r="O48"/>
    </row>
    <row r="49" spans="6:15" ht="15.5">
      <c r="F49"/>
      <c r="G49"/>
      <c r="H49"/>
      <c r="I49"/>
      <c r="J49"/>
      <c r="K49"/>
      <c r="L49"/>
      <c r="M49"/>
      <c r="N49"/>
      <c r="O49"/>
    </row>
    <row r="50" spans="6:15" ht="15.5">
      <c r="F50"/>
      <c r="G50"/>
      <c r="H50"/>
      <c r="I50"/>
      <c r="J50"/>
      <c r="K50"/>
      <c r="L50"/>
      <c r="M50"/>
      <c r="N50"/>
      <c r="O50"/>
    </row>
    <row r="51" spans="6:15" ht="15.5">
      <c r="F51"/>
      <c r="G51"/>
      <c r="H51"/>
      <c r="I51"/>
      <c r="J51"/>
      <c r="K51"/>
      <c r="L51"/>
      <c r="M51"/>
      <c r="N51"/>
      <c r="O51"/>
    </row>
    <row r="52" spans="6:15" ht="15.5">
      <c r="F52"/>
      <c r="G52"/>
      <c r="H52"/>
      <c r="I52"/>
      <c r="J52"/>
      <c r="K52"/>
      <c r="L52"/>
      <c r="M52"/>
      <c r="N52"/>
      <c r="O52"/>
    </row>
    <row r="53" spans="6:15" ht="15.5">
      <c r="F53"/>
      <c r="G53"/>
      <c r="H53"/>
      <c r="I53"/>
      <c r="J53"/>
      <c r="K53"/>
      <c r="L53"/>
      <c r="M53"/>
      <c r="N53"/>
      <c r="O53"/>
    </row>
    <row r="54" spans="6:15" ht="15.5">
      <c r="F54"/>
      <c r="G54"/>
      <c r="H54"/>
      <c r="I54"/>
      <c r="J54"/>
      <c r="K54"/>
      <c r="L54"/>
      <c r="M54"/>
      <c r="N54"/>
      <c r="O54"/>
    </row>
    <row r="55" spans="6:15" ht="15.5">
      <c r="F55"/>
      <c r="G55"/>
      <c r="H55"/>
      <c r="I55"/>
      <c r="J55"/>
      <c r="K55"/>
      <c r="L55"/>
      <c r="M55"/>
      <c r="N55"/>
      <c r="O55"/>
    </row>
    <row r="56" spans="6:15" ht="15.5">
      <c r="F56"/>
      <c r="G56"/>
      <c r="H56"/>
      <c r="I56"/>
      <c r="J56"/>
      <c r="K56"/>
      <c r="L56"/>
      <c r="M56"/>
      <c r="N56"/>
      <c r="O56"/>
    </row>
  </sheetData>
  <conditionalFormatting sqref="C44:D44">
    <cfRule type="cellIs" dxfId="2" priority="1" operator="equal">
      <formula>"ERROR"</formula>
    </cfRule>
  </conditionalFormatting>
  <printOptions horizontalCentered="1"/>
  <pageMargins left="0.39370078740157483" right="0.39370078740157483" top="0.59055118110236227" bottom="0.39370078740157483" header="0.31496062992125984" footer="0.31496062992125984"/>
  <pageSetup paperSize="5" scale="99" orientation="portrait" verticalDpi="0" r:id="rId1"/>
  <customProperties>
    <customPr name="Sheet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EB60-FD4F-436B-8729-4209D5382636}">
  <dimension ref="A1:I21"/>
  <sheetViews>
    <sheetView zoomScale="75" zoomScaleNormal="75" workbookViewId="0"/>
  </sheetViews>
  <sheetFormatPr defaultRowHeight="14"/>
  <cols>
    <col min="1" max="1" width="17.4609375" style="36" customWidth="1"/>
    <col min="2" max="2" width="10.84375" style="36" customWidth="1"/>
    <col min="3" max="3" width="13.84375" style="36" customWidth="1"/>
    <col min="4" max="4" width="10.69140625" style="36" customWidth="1"/>
    <col min="5" max="5" width="12.23046875" style="36" customWidth="1"/>
    <col min="6" max="6" width="11.3046875" style="36" customWidth="1"/>
    <col min="7" max="7" width="10.23046875" style="36" customWidth="1"/>
    <col min="8" max="8" width="9.69140625" style="36" customWidth="1"/>
    <col min="9" max="9" width="13.07421875" style="36" customWidth="1"/>
    <col min="10" max="256" width="8.84375" style="36"/>
    <col min="257" max="257" width="17.4609375" style="36" customWidth="1"/>
    <col min="258" max="258" width="10.84375" style="36" customWidth="1"/>
    <col min="259" max="259" width="13.84375" style="36" customWidth="1"/>
    <col min="260" max="260" width="10.69140625" style="36" customWidth="1"/>
    <col min="261" max="261" width="12.23046875" style="36" customWidth="1"/>
    <col min="262" max="262" width="11.3046875" style="36" customWidth="1"/>
    <col min="263" max="263" width="10.23046875" style="36" customWidth="1"/>
    <col min="264" max="264" width="9.69140625" style="36" customWidth="1"/>
    <col min="265" max="265" width="13.07421875" style="36" customWidth="1"/>
    <col min="266" max="512" width="8.84375" style="36"/>
    <col min="513" max="513" width="17.4609375" style="36" customWidth="1"/>
    <col min="514" max="514" width="10.84375" style="36" customWidth="1"/>
    <col min="515" max="515" width="13.84375" style="36" customWidth="1"/>
    <col min="516" max="516" width="10.69140625" style="36" customWidth="1"/>
    <col min="517" max="517" width="12.23046875" style="36" customWidth="1"/>
    <col min="518" max="518" width="11.3046875" style="36" customWidth="1"/>
    <col min="519" max="519" width="10.23046875" style="36" customWidth="1"/>
    <col min="520" max="520" width="9.69140625" style="36" customWidth="1"/>
    <col min="521" max="521" width="13.07421875" style="36" customWidth="1"/>
    <col min="522" max="768" width="8.84375" style="36"/>
    <col min="769" max="769" width="17.4609375" style="36" customWidth="1"/>
    <col min="770" max="770" width="10.84375" style="36" customWidth="1"/>
    <col min="771" max="771" width="13.84375" style="36" customWidth="1"/>
    <col min="772" max="772" width="10.69140625" style="36" customWidth="1"/>
    <col min="773" max="773" width="12.23046875" style="36" customWidth="1"/>
    <col min="774" max="774" width="11.3046875" style="36" customWidth="1"/>
    <col min="775" max="775" width="10.23046875" style="36" customWidth="1"/>
    <col min="776" max="776" width="9.69140625" style="36" customWidth="1"/>
    <col min="777" max="777" width="13.07421875" style="36" customWidth="1"/>
    <col min="778" max="1024" width="8.84375" style="36"/>
    <col min="1025" max="1025" width="17.4609375" style="36" customWidth="1"/>
    <col min="1026" max="1026" width="10.84375" style="36" customWidth="1"/>
    <col min="1027" max="1027" width="13.84375" style="36" customWidth="1"/>
    <col min="1028" max="1028" width="10.69140625" style="36" customWidth="1"/>
    <col min="1029" max="1029" width="12.23046875" style="36" customWidth="1"/>
    <col min="1030" max="1030" width="11.3046875" style="36" customWidth="1"/>
    <col min="1031" max="1031" width="10.23046875" style="36" customWidth="1"/>
    <col min="1032" max="1032" width="9.69140625" style="36" customWidth="1"/>
    <col min="1033" max="1033" width="13.07421875" style="36" customWidth="1"/>
    <col min="1034" max="1280" width="8.84375" style="36"/>
    <col min="1281" max="1281" width="17.4609375" style="36" customWidth="1"/>
    <col min="1282" max="1282" width="10.84375" style="36" customWidth="1"/>
    <col min="1283" max="1283" width="13.84375" style="36" customWidth="1"/>
    <col min="1284" max="1284" width="10.69140625" style="36" customWidth="1"/>
    <col min="1285" max="1285" width="12.23046875" style="36" customWidth="1"/>
    <col min="1286" max="1286" width="11.3046875" style="36" customWidth="1"/>
    <col min="1287" max="1287" width="10.23046875" style="36" customWidth="1"/>
    <col min="1288" max="1288" width="9.69140625" style="36" customWidth="1"/>
    <col min="1289" max="1289" width="13.07421875" style="36" customWidth="1"/>
    <col min="1290" max="1536" width="8.84375" style="36"/>
    <col min="1537" max="1537" width="17.4609375" style="36" customWidth="1"/>
    <col min="1538" max="1538" width="10.84375" style="36" customWidth="1"/>
    <col min="1539" max="1539" width="13.84375" style="36" customWidth="1"/>
    <col min="1540" max="1540" width="10.69140625" style="36" customWidth="1"/>
    <col min="1541" max="1541" width="12.23046875" style="36" customWidth="1"/>
    <col min="1542" max="1542" width="11.3046875" style="36" customWidth="1"/>
    <col min="1543" max="1543" width="10.23046875" style="36" customWidth="1"/>
    <col min="1544" max="1544" width="9.69140625" style="36" customWidth="1"/>
    <col min="1545" max="1545" width="13.07421875" style="36" customWidth="1"/>
    <col min="1546" max="1792" width="8.84375" style="36"/>
    <col min="1793" max="1793" width="17.4609375" style="36" customWidth="1"/>
    <col min="1794" max="1794" width="10.84375" style="36" customWidth="1"/>
    <col min="1795" max="1795" width="13.84375" style="36" customWidth="1"/>
    <col min="1796" max="1796" width="10.69140625" style="36" customWidth="1"/>
    <col min="1797" max="1797" width="12.23046875" style="36" customWidth="1"/>
    <col min="1798" max="1798" width="11.3046875" style="36" customWidth="1"/>
    <col min="1799" max="1799" width="10.23046875" style="36" customWidth="1"/>
    <col min="1800" max="1800" width="9.69140625" style="36" customWidth="1"/>
    <col min="1801" max="1801" width="13.07421875" style="36" customWidth="1"/>
    <col min="1802" max="2048" width="8.84375" style="36"/>
    <col min="2049" max="2049" width="17.4609375" style="36" customWidth="1"/>
    <col min="2050" max="2050" width="10.84375" style="36" customWidth="1"/>
    <col min="2051" max="2051" width="13.84375" style="36" customWidth="1"/>
    <col min="2052" max="2052" width="10.69140625" style="36" customWidth="1"/>
    <col min="2053" max="2053" width="12.23046875" style="36" customWidth="1"/>
    <col min="2054" max="2054" width="11.3046875" style="36" customWidth="1"/>
    <col min="2055" max="2055" width="10.23046875" style="36" customWidth="1"/>
    <col min="2056" max="2056" width="9.69140625" style="36" customWidth="1"/>
    <col min="2057" max="2057" width="13.07421875" style="36" customWidth="1"/>
    <col min="2058" max="2304" width="8.84375" style="36"/>
    <col min="2305" max="2305" width="17.4609375" style="36" customWidth="1"/>
    <col min="2306" max="2306" width="10.84375" style="36" customWidth="1"/>
    <col min="2307" max="2307" width="13.84375" style="36" customWidth="1"/>
    <col min="2308" max="2308" width="10.69140625" style="36" customWidth="1"/>
    <col min="2309" max="2309" width="12.23046875" style="36" customWidth="1"/>
    <col min="2310" max="2310" width="11.3046875" style="36" customWidth="1"/>
    <col min="2311" max="2311" width="10.23046875" style="36" customWidth="1"/>
    <col min="2312" max="2312" width="9.69140625" style="36" customWidth="1"/>
    <col min="2313" max="2313" width="13.07421875" style="36" customWidth="1"/>
    <col min="2314" max="2560" width="8.84375" style="36"/>
    <col min="2561" max="2561" width="17.4609375" style="36" customWidth="1"/>
    <col min="2562" max="2562" width="10.84375" style="36" customWidth="1"/>
    <col min="2563" max="2563" width="13.84375" style="36" customWidth="1"/>
    <col min="2564" max="2564" width="10.69140625" style="36" customWidth="1"/>
    <col min="2565" max="2565" width="12.23046875" style="36" customWidth="1"/>
    <col min="2566" max="2566" width="11.3046875" style="36" customWidth="1"/>
    <col min="2567" max="2567" width="10.23046875" style="36" customWidth="1"/>
    <col min="2568" max="2568" width="9.69140625" style="36" customWidth="1"/>
    <col min="2569" max="2569" width="13.07421875" style="36" customWidth="1"/>
    <col min="2570" max="2816" width="8.84375" style="36"/>
    <col min="2817" max="2817" width="17.4609375" style="36" customWidth="1"/>
    <col min="2818" max="2818" width="10.84375" style="36" customWidth="1"/>
    <col min="2819" max="2819" width="13.84375" style="36" customWidth="1"/>
    <col min="2820" max="2820" width="10.69140625" style="36" customWidth="1"/>
    <col min="2821" max="2821" width="12.23046875" style="36" customWidth="1"/>
    <col min="2822" max="2822" width="11.3046875" style="36" customWidth="1"/>
    <col min="2823" max="2823" width="10.23046875" style="36" customWidth="1"/>
    <col min="2824" max="2824" width="9.69140625" style="36" customWidth="1"/>
    <col min="2825" max="2825" width="13.07421875" style="36" customWidth="1"/>
    <col min="2826" max="3072" width="8.84375" style="36"/>
    <col min="3073" max="3073" width="17.4609375" style="36" customWidth="1"/>
    <col min="3074" max="3074" width="10.84375" style="36" customWidth="1"/>
    <col min="3075" max="3075" width="13.84375" style="36" customWidth="1"/>
    <col min="3076" max="3076" width="10.69140625" style="36" customWidth="1"/>
    <col min="3077" max="3077" width="12.23046875" style="36" customWidth="1"/>
    <col min="3078" max="3078" width="11.3046875" style="36" customWidth="1"/>
    <col min="3079" max="3079" width="10.23046875" style="36" customWidth="1"/>
    <col min="3080" max="3080" width="9.69140625" style="36" customWidth="1"/>
    <col min="3081" max="3081" width="13.07421875" style="36" customWidth="1"/>
    <col min="3082" max="3328" width="8.84375" style="36"/>
    <col min="3329" max="3329" width="17.4609375" style="36" customWidth="1"/>
    <col min="3330" max="3330" width="10.84375" style="36" customWidth="1"/>
    <col min="3331" max="3331" width="13.84375" style="36" customWidth="1"/>
    <col min="3332" max="3332" width="10.69140625" style="36" customWidth="1"/>
    <col min="3333" max="3333" width="12.23046875" style="36" customWidth="1"/>
    <col min="3334" max="3334" width="11.3046875" style="36" customWidth="1"/>
    <col min="3335" max="3335" width="10.23046875" style="36" customWidth="1"/>
    <col min="3336" max="3336" width="9.69140625" style="36" customWidth="1"/>
    <col min="3337" max="3337" width="13.07421875" style="36" customWidth="1"/>
    <col min="3338" max="3584" width="8.84375" style="36"/>
    <col min="3585" max="3585" width="17.4609375" style="36" customWidth="1"/>
    <col min="3586" max="3586" width="10.84375" style="36" customWidth="1"/>
    <col min="3587" max="3587" width="13.84375" style="36" customWidth="1"/>
    <col min="3588" max="3588" width="10.69140625" style="36" customWidth="1"/>
    <col min="3589" max="3589" width="12.23046875" style="36" customWidth="1"/>
    <col min="3590" max="3590" width="11.3046875" style="36" customWidth="1"/>
    <col min="3591" max="3591" width="10.23046875" style="36" customWidth="1"/>
    <col min="3592" max="3592" width="9.69140625" style="36" customWidth="1"/>
    <col min="3593" max="3593" width="13.07421875" style="36" customWidth="1"/>
    <col min="3594" max="3840" width="8.84375" style="36"/>
    <col min="3841" max="3841" width="17.4609375" style="36" customWidth="1"/>
    <col min="3842" max="3842" width="10.84375" style="36" customWidth="1"/>
    <col min="3843" max="3843" width="13.84375" style="36" customWidth="1"/>
    <col min="3844" max="3844" width="10.69140625" style="36" customWidth="1"/>
    <col min="3845" max="3845" width="12.23046875" style="36" customWidth="1"/>
    <col min="3846" max="3846" width="11.3046875" style="36" customWidth="1"/>
    <col min="3847" max="3847" width="10.23046875" style="36" customWidth="1"/>
    <col min="3848" max="3848" width="9.69140625" style="36" customWidth="1"/>
    <col min="3849" max="3849" width="13.07421875" style="36" customWidth="1"/>
    <col min="3850" max="4096" width="8.84375" style="36"/>
    <col min="4097" max="4097" width="17.4609375" style="36" customWidth="1"/>
    <col min="4098" max="4098" width="10.84375" style="36" customWidth="1"/>
    <col min="4099" max="4099" width="13.84375" style="36" customWidth="1"/>
    <col min="4100" max="4100" width="10.69140625" style="36" customWidth="1"/>
    <col min="4101" max="4101" width="12.23046875" style="36" customWidth="1"/>
    <col min="4102" max="4102" width="11.3046875" style="36" customWidth="1"/>
    <col min="4103" max="4103" width="10.23046875" style="36" customWidth="1"/>
    <col min="4104" max="4104" width="9.69140625" style="36" customWidth="1"/>
    <col min="4105" max="4105" width="13.07421875" style="36" customWidth="1"/>
    <col min="4106" max="4352" width="8.84375" style="36"/>
    <col min="4353" max="4353" width="17.4609375" style="36" customWidth="1"/>
    <col min="4354" max="4354" width="10.84375" style="36" customWidth="1"/>
    <col min="4355" max="4355" width="13.84375" style="36" customWidth="1"/>
    <col min="4356" max="4356" width="10.69140625" style="36" customWidth="1"/>
    <col min="4357" max="4357" width="12.23046875" style="36" customWidth="1"/>
    <col min="4358" max="4358" width="11.3046875" style="36" customWidth="1"/>
    <col min="4359" max="4359" width="10.23046875" style="36" customWidth="1"/>
    <col min="4360" max="4360" width="9.69140625" style="36" customWidth="1"/>
    <col min="4361" max="4361" width="13.07421875" style="36" customWidth="1"/>
    <col min="4362" max="4608" width="8.84375" style="36"/>
    <col min="4609" max="4609" width="17.4609375" style="36" customWidth="1"/>
    <col min="4610" max="4610" width="10.84375" style="36" customWidth="1"/>
    <col min="4611" max="4611" width="13.84375" style="36" customWidth="1"/>
    <col min="4612" max="4612" width="10.69140625" style="36" customWidth="1"/>
    <col min="4613" max="4613" width="12.23046875" style="36" customWidth="1"/>
    <col min="4614" max="4614" width="11.3046875" style="36" customWidth="1"/>
    <col min="4615" max="4615" width="10.23046875" style="36" customWidth="1"/>
    <col min="4616" max="4616" width="9.69140625" style="36" customWidth="1"/>
    <col min="4617" max="4617" width="13.07421875" style="36" customWidth="1"/>
    <col min="4618" max="4864" width="8.84375" style="36"/>
    <col min="4865" max="4865" width="17.4609375" style="36" customWidth="1"/>
    <col min="4866" max="4866" width="10.84375" style="36" customWidth="1"/>
    <col min="4867" max="4867" width="13.84375" style="36" customWidth="1"/>
    <col min="4868" max="4868" width="10.69140625" style="36" customWidth="1"/>
    <col min="4869" max="4869" width="12.23046875" style="36" customWidth="1"/>
    <col min="4870" max="4870" width="11.3046875" style="36" customWidth="1"/>
    <col min="4871" max="4871" width="10.23046875" style="36" customWidth="1"/>
    <col min="4872" max="4872" width="9.69140625" style="36" customWidth="1"/>
    <col min="4873" max="4873" width="13.07421875" style="36" customWidth="1"/>
    <col min="4874" max="5120" width="8.84375" style="36"/>
    <col min="5121" max="5121" width="17.4609375" style="36" customWidth="1"/>
    <col min="5122" max="5122" width="10.84375" style="36" customWidth="1"/>
    <col min="5123" max="5123" width="13.84375" style="36" customWidth="1"/>
    <col min="5124" max="5124" width="10.69140625" style="36" customWidth="1"/>
    <col min="5125" max="5125" width="12.23046875" style="36" customWidth="1"/>
    <col min="5126" max="5126" width="11.3046875" style="36" customWidth="1"/>
    <col min="5127" max="5127" width="10.23046875" style="36" customWidth="1"/>
    <col min="5128" max="5128" width="9.69140625" style="36" customWidth="1"/>
    <col min="5129" max="5129" width="13.07421875" style="36" customWidth="1"/>
    <col min="5130" max="5376" width="8.84375" style="36"/>
    <col min="5377" max="5377" width="17.4609375" style="36" customWidth="1"/>
    <col min="5378" max="5378" width="10.84375" style="36" customWidth="1"/>
    <col min="5379" max="5379" width="13.84375" style="36" customWidth="1"/>
    <col min="5380" max="5380" width="10.69140625" style="36" customWidth="1"/>
    <col min="5381" max="5381" width="12.23046875" style="36" customWidth="1"/>
    <col min="5382" max="5382" width="11.3046875" style="36" customWidth="1"/>
    <col min="5383" max="5383" width="10.23046875" style="36" customWidth="1"/>
    <col min="5384" max="5384" width="9.69140625" style="36" customWidth="1"/>
    <col min="5385" max="5385" width="13.07421875" style="36" customWidth="1"/>
    <col min="5386" max="5632" width="8.84375" style="36"/>
    <col min="5633" max="5633" width="17.4609375" style="36" customWidth="1"/>
    <col min="5634" max="5634" width="10.84375" style="36" customWidth="1"/>
    <col min="5635" max="5635" width="13.84375" style="36" customWidth="1"/>
    <col min="5636" max="5636" width="10.69140625" style="36" customWidth="1"/>
    <col min="5637" max="5637" width="12.23046875" style="36" customWidth="1"/>
    <col min="5638" max="5638" width="11.3046875" style="36" customWidth="1"/>
    <col min="5639" max="5639" width="10.23046875" style="36" customWidth="1"/>
    <col min="5640" max="5640" width="9.69140625" style="36" customWidth="1"/>
    <col min="5641" max="5641" width="13.07421875" style="36" customWidth="1"/>
    <col min="5642" max="5888" width="8.84375" style="36"/>
    <col min="5889" max="5889" width="17.4609375" style="36" customWidth="1"/>
    <col min="5890" max="5890" width="10.84375" style="36" customWidth="1"/>
    <col min="5891" max="5891" width="13.84375" style="36" customWidth="1"/>
    <col min="5892" max="5892" width="10.69140625" style="36" customWidth="1"/>
    <col min="5893" max="5893" width="12.23046875" style="36" customWidth="1"/>
    <col min="5894" max="5894" width="11.3046875" style="36" customWidth="1"/>
    <col min="5895" max="5895" width="10.23046875" style="36" customWidth="1"/>
    <col min="5896" max="5896" width="9.69140625" style="36" customWidth="1"/>
    <col min="5897" max="5897" width="13.07421875" style="36" customWidth="1"/>
    <col min="5898" max="6144" width="8.84375" style="36"/>
    <col min="6145" max="6145" width="17.4609375" style="36" customWidth="1"/>
    <col min="6146" max="6146" width="10.84375" style="36" customWidth="1"/>
    <col min="6147" max="6147" width="13.84375" style="36" customWidth="1"/>
    <col min="6148" max="6148" width="10.69140625" style="36" customWidth="1"/>
    <col min="6149" max="6149" width="12.23046875" style="36" customWidth="1"/>
    <col min="6150" max="6150" width="11.3046875" style="36" customWidth="1"/>
    <col min="6151" max="6151" width="10.23046875" style="36" customWidth="1"/>
    <col min="6152" max="6152" width="9.69140625" style="36" customWidth="1"/>
    <col min="6153" max="6153" width="13.07421875" style="36" customWidth="1"/>
    <col min="6154" max="6400" width="8.84375" style="36"/>
    <col min="6401" max="6401" width="17.4609375" style="36" customWidth="1"/>
    <col min="6402" max="6402" width="10.84375" style="36" customWidth="1"/>
    <col min="6403" max="6403" width="13.84375" style="36" customWidth="1"/>
    <col min="6404" max="6404" width="10.69140625" style="36" customWidth="1"/>
    <col min="6405" max="6405" width="12.23046875" style="36" customWidth="1"/>
    <col min="6406" max="6406" width="11.3046875" style="36" customWidth="1"/>
    <col min="6407" max="6407" width="10.23046875" style="36" customWidth="1"/>
    <col min="6408" max="6408" width="9.69140625" style="36" customWidth="1"/>
    <col min="6409" max="6409" width="13.07421875" style="36" customWidth="1"/>
    <col min="6410" max="6656" width="8.84375" style="36"/>
    <col min="6657" max="6657" width="17.4609375" style="36" customWidth="1"/>
    <col min="6658" max="6658" width="10.84375" style="36" customWidth="1"/>
    <col min="6659" max="6659" width="13.84375" style="36" customWidth="1"/>
    <col min="6660" max="6660" width="10.69140625" style="36" customWidth="1"/>
    <col min="6661" max="6661" width="12.23046875" style="36" customWidth="1"/>
    <col min="6662" max="6662" width="11.3046875" style="36" customWidth="1"/>
    <col min="6663" max="6663" width="10.23046875" style="36" customWidth="1"/>
    <col min="6664" max="6664" width="9.69140625" style="36" customWidth="1"/>
    <col min="6665" max="6665" width="13.07421875" style="36" customWidth="1"/>
    <col min="6666" max="6912" width="8.84375" style="36"/>
    <col min="6913" max="6913" width="17.4609375" style="36" customWidth="1"/>
    <col min="6914" max="6914" width="10.84375" style="36" customWidth="1"/>
    <col min="6915" max="6915" width="13.84375" style="36" customWidth="1"/>
    <col min="6916" max="6916" width="10.69140625" style="36" customWidth="1"/>
    <col min="6917" max="6917" width="12.23046875" style="36" customWidth="1"/>
    <col min="6918" max="6918" width="11.3046875" style="36" customWidth="1"/>
    <col min="6919" max="6919" width="10.23046875" style="36" customWidth="1"/>
    <col min="6920" max="6920" width="9.69140625" style="36" customWidth="1"/>
    <col min="6921" max="6921" width="13.07421875" style="36" customWidth="1"/>
    <col min="6922" max="7168" width="8.84375" style="36"/>
    <col min="7169" max="7169" width="17.4609375" style="36" customWidth="1"/>
    <col min="7170" max="7170" width="10.84375" style="36" customWidth="1"/>
    <col min="7171" max="7171" width="13.84375" style="36" customWidth="1"/>
    <col min="7172" max="7172" width="10.69140625" style="36" customWidth="1"/>
    <col min="7173" max="7173" width="12.23046875" style="36" customWidth="1"/>
    <col min="7174" max="7174" width="11.3046875" style="36" customWidth="1"/>
    <col min="7175" max="7175" width="10.23046875" style="36" customWidth="1"/>
    <col min="7176" max="7176" width="9.69140625" style="36" customWidth="1"/>
    <col min="7177" max="7177" width="13.07421875" style="36" customWidth="1"/>
    <col min="7178" max="7424" width="8.84375" style="36"/>
    <col min="7425" max="7425" width="17.4609375" style="36" customWidth="1"/>
    <col min="7426" max="7426" width="10.84375" style="36" customWidth="1"/>
    <col min="7427" max="7427" width="13.84375" style="36" customWidth="1"/>
    <col min="7428" max="7428" width="10.69140625" style="36" customWidth="1"/>
    <col min="7429" max="7429" width="12.23046875" style="36" customWidth="1"/>
    <col min="7430" max="7430" width="11.3046875" style="36" customWidth="1"/>
    <col min="7431" max="7431" width="10.23046875" style="36" customWidth="1"/>
    <col min="7432" max="7432" width="9.69140625" style="36" customWidth="1"/>
    <col min="7433" max="7433" width="13.07421875" style="36" customWidth="1"/>
    <col min="7434" max="7680" width="8.84375" style="36"/>
    <col min="7681" max="7681" width="17.4609375" style="36" customWidth="1"/>
    <col min="7682" max="7682" width="10.84375" style="36" customWidth="1"/>
    <col min="7683" max="7683" width="13.84375" style="36" customWidth="1"/>
    <col min="7684" max="7684" width="10.69140625" style="36" customWidth="1"/>
    <col min="7685" max="7685" width="12.23046875" style="36" customWidth="1"/>
    <col min="7686" max="7686" width="11.3046875" style="36" customWidth="1"/>
    <col min="7687" max="7687" width="10.23046875" style="36" customWidth="1"/>
    <col min="7688" max="7688" width="9.69140625" style="36" customWidth="1"/>
    <col min="7689" max="7689" width="13.07421875" style="36" customWidth="1"/>
    <col min="7690" max="7936" width="8.84375" style="36"/>
    <col min="7937" max="7937" width="17.4609375" style="36" customWidth="1"/>
    <col min="7938" max="7938" width="10.84375" style="36" customWidth="1"/>
    <col min="7939" max="7939" width="13.84375" style="36" customWidth="1"/>
    <col min="7940" max="7940" width="10.69140625" style="36" customWidth="1"/>
    <col min="7941" max="7941" width="12.23046875" style="36" customWidth="1"/>
    <col min="7942" max="7942" width="11.3046875" style="36" customWidth="1"/>
    <col min="7943" max="7943" width="10.23046875" style="36" customWidth="1"/>
    <col min="7944" max="7944" width="9.69140625" style="36" customWidth="1"/>
    <col min="7945" max="7945" width="13.07421875" style="36" customWidth="1"/>
    <col min="7946" max="8192" width="8.84375" style="36"/>
    <col min="8193" max="8193" width="17.4609375" style="36" customWidth="1"/>
    <col min="8194" max="8194" width="10.84375" style="36" customWidth="1"/>
    <col min="8195" max="8195" width="13.84375" style="36" customWidth="1"/>
    <col min="8196" max="8196" width="10.69140625" style="36" customWidth="1"/>
    <col min="8197" max="8197" width="12.23046875" style="36" customWidth="1"/>
    <col min="8198" max="8198" width="11.3046875" style="36" customWidth="1"/>
    <col min="8199" max="8199" width="10.23046875" style="36" customWidth="1"/>
    <col min="8200" max="8200" width="9.69140625" style="36" customWidth="1"/>
    <col min="8201" max="8201" width="13.07421875" style="36" customWidth="1"/>
    <col min="8202" max="8448" width="8.84375" style="36"/>
    <col min="8449" max="8449" width="17.4609375" style="36" customWidth="1"/>
    <col min="8450" max="8450" width="10.84375" style="36" customWidth="1"/>
    <col min="8451" max="8451" width="13.84375" style="36" customWidth="1"/>
    <col min="8452" max="8452" width="10.69140625" style="36" customWidth="1"/>
    <col min="8453" max="8453" width="12.23046875" style="36" customWidth="1"/>
    <col min="8454" max="8454" width="11.3046875" style="36" customWidth="1"/>
    <col min="8455" max="8455" width="10.23046875" style="36" customWidth="1"/>
    <col min="8456" max="8456" width="9.69140625" style="36" customWidth="1"/>
    <col min="8457" max="8457" width="13.07421875" style="36" customWidth="1"/>
    <col min="8458" max="8704" width="8.84375" style="36"/>
    <col min="8705" max="8705" width="17.4609375" style="36" customWidth="1"/>
    <col min="8706" max="8706" width="10.84375" style="36" customWidth="1"/>
    <col min="8707" max="8707" width="13.84375" style="36" customWidth="1"/>
    <col min="8708" max="8708" width="10.69140625" style="36" customWidth="1"/>
    <col min="8709" max="8709" width="12.23046875" style="36" customWidth="1"/>
    <col min="8710" max="8710" width="11.3046875" style="36" customWidth="1"/>
    <col min="8711" max="8711" width="10.23046875" style="36" customWidth="1"/>
    <col min="8712" max="8712" width="9.69140625" style="36" customWidth="1"/>
    <col min="8713" max="8713" width="13.07421875" style="36" customWidth="1"/>
    <col min="8714" max="8960" width="8.84375" style="36"/>
    <col min="8961" max="8961" width="17.4609375" style="36" customWidth="1"/>
    <col min="8962" max="8962" width="10.84375" style="36" customWidth="1"/>
    <col min="8963" max="8963" width="13.84375" style="36" customWidth="1"/>
    <col min="8964" max="8964" width="10.69140625" style="36" customWidth="1"/>
    <col min="8965" max="8965" width="12.23046875" style="36" customWidth="1"/>
    <col min="8966" max="8966" width="11.3046875" style="36" customWidth="1"/>
    <col min="8967" max="8967" width="10.23046875" style="36" customWidth="1"/>
    <col min="8968" max="8968" width="9.69140625" style="36" customWidth="1"/>
    <col min="8969" max="8969" width="13.07421875" style="36" customWidth="1"/>
    <col min="8970" max="9216" width="8.84375" style="36"/>
    <col min="9217" max="9217" width="17.4609375" style="36" customWidth="1"/>
    <col min="9218" max="9218" width="10.84375" style="36" customWidth="1"/>
    <col min="9219" max="9219" width="13.84375" style="36" customWidth="1"/>
    <col min="9220" max="9220" width="10.69140625" style="36" customWidth="1"/>
    <col min="9221" max="9221" width="12.23046875" style="36" customWidth="1"/>
    <col min="9222" max="9222" width="11.3046875" style="36" customWidth="1"/>
    <col min="9223" max="9223" width="10.23046875" style="36" customWidth="1"/>
    <col min="9224" max="9224" width="9.69140625" style="36" customWidth="1"/>
    <col min="9225" max="9225" width="13.07421875" style="36" customWidth="1"/>
    <col min="9226" max="9472" width="8.84375" style="36"/>
    <col min="9473" max="9473" width="17.4609375" style="36" customWidth="1"/>
    <col min="9474" max="9474" width="10.84375" style="36" customWidth="1"/>
    <col min="9475" max="9475" width="13.84375" style="36" customWidth="1"/>
    <col min="9476" max="9476" width="10.69140625" style="36" customWidth="1"/>
    <col min="9477" max="9477" width="12.23046875" style="36" customWidth="1"/>
    <col min="9478" max="9478" width="11.3046875" style="36" customWidth="1"/>
    <col min="9479" max="9479" width="10.23046875" style="36" customWidth="1"/>
    <col min="9480" max="9480" width="9.69140625" style="36" customWidth="1"/>
    <col min="9481" max="9481" width="13.07421875" style="36" customWidth="1"/>
    <col min="9482" max="9728" width="8.84375" style="36"/>
    <col min="9729" max="9729" width="17.4609375" style="36" customWidth="1"/>
    <col min="9730" max="9730" width="10.84375" style="36" customWidth="1"/>
    <col min="9731" max="9731" width="13.84375" style="36" customWidth="1"/>
    <col min="9732" max="9732" width="10.69140625" style="36" customWidth="1"/>
    <col min="9733" max="9733" width="12.23046875" style="36" customWidth="1"/>
    <col min="9734" max="9734" width="11.3046875" style="36" customWidth="1"/>
    <col min="9735" max="9735" width="10.23046875" style="36" customWidth="1"/>
    <col min="9736" max="9736" width="9.69140625" style="36" customWidth="1"/>
    <col min="9737" max="9737" width="13.07421875" style="36" customWidth="1"/>
    <col min="9738" max="9984" width="8.84375" style="36"/>
    <col min="9985" max="9985" width="17.4609375" style="36" customWidth="1"/>
    <col min="9986" max="9986" width="10.84375" style="36" customWidth="1"/>
    <col min="9987" max="9987" width="13.84375" style="36" customWidth="1"/>
    <col min="9988" max="9988" width="10.69140625" style="36" customWidth="1"/>
    <col min="9989" max="9989" width="12.23046875" style="36" customWidth="1"/>
    <col min="9990" max="9990" width="11.3046875" style="36" customWidth="1"/>
    <col min="9991" max="9991" width="10.23046875" style="36" customWidth="1"/>
    <col min="9992" max="9992" width="9.69140625" style="36" customWidth="1"/>
    <col min="9993" max="9993" width="13.07421875" style="36" customWidth="1"/>
    <col min="9994" max="10240" width="8.84375" style="36"/>
    <col min="10241" max="10241" width="17.4609375" style="36" customWidth="1"/>
    <col min="10242" max="10242" width="10.84375" style="36" customWidth="1"/>
    <col min="10243" max="10243" width="13.84375" style="36" customWidth="1"/>
    <col min="10244" max="10244" width="10.69140625" style="36" customWidth="1"/>
    <col min="10245" max="10245" width="12.23046875" style="36" customWidth="1"/>
    <col min="10246" max="10246" width="11.3046875" style="36" customWidth="1"/>
    <col min="10247" max="10247" width="10.23046875" style="36" customWidth="1"/>
    <col min="10248" max="10248" width="9.69140625" style="36" customWidth="1"/>
    <col min="10249" max="10249" width="13.07421875" style="36" customWidth="1"/>
    <col min="10250" max="10496" width="8.84375" style="36"/>
    <col min="10497" max="10497" width="17.4609375" style="36" customWidth="1"/>
    <col min="10498" max="10498" width="10.84375" style="36" customWidth="1"/>
    <col min="10499" max="10499" width="13.84375" style="36" customWidth="1"/>
    <col min="10500" max="10500" width="10.69140625" style="36" customWidth="1"/>
    <col min="10501" max="10501" width="12.23046875" style="36" customWidth="1"/>
    <col min="10502" max="10502" width="11.3046875" style="36" customWidth="1"/>
    <col min="10503" max="10503" width="10.23046875" style="36" customWidth="1"/>
    <col min="10504" max="10504" width="9.69140625" style="36" customWidth="1"/>
    <col min="10505" max="10505" width="13.07421875" style="36" customWidth="1"/>
    <col min="10506" max="10752" width="8.84375" style="36"/>
    <col min="10753" max="10753" width="17.4609375" style="36" customWidth="1"/>
    <col min="10754" max="10754" width="10.84375" style="36" customWidth="1"/>
    <col min="10755" max="10755" width="13.84375" style="36" customWidth="1"/>
    <col min="10756" max="10756" width="10.69140625" style="36" customWidth="1"/>
    <col min="10757" max="10757" width="12.23046875" style="36" customWidth="1"/>
    <col min="10758" max="10758" width="11.3046875" style="36" customWidth="1"/>
    <col min="10759" max="10759" width="10.23046875" style="36" customWidth="1"/>
    <col min="10760" max="10760" width="9.69140625" style="36" customWidth="1"/>
    <col min="10761" max="10761" width="13.07421875" style="36" customWidth="1"/>
    <col min="10762" max="11008" width="8.84375" style="36"/>
    <col min="11009" max="11009" width="17.4609375" style="36" customWidth="1"/>
    <col min="11010" max="11010" width="10.84375" style="36" customWidth="1"/>
    <col min="11011" max="11011" width="13.84375" style="36" customWidth="1"/>
    <col min="11012" max="11012" width="10.69140625" style="36" customWidth="1"/>
    <col min="11013" max="11013" width="12.23046875" style="36" customWidth="1"/>
    <col min="11014" max="11014" width="11.3046875" style="36" customWidth="1"/>
    <col min="11015" max="11015" width="10.23046875" style="36" customWidth="1"/>
    <col min="11016" max="11016" width="9.69140625" style="36" customWidth="1"/>
    <col min="11017" max="11017" width="13.07421875" style="36" customWidth="1"/>
    <col min="11018" max="11264" width="8.84375" style="36"/>
    <col min="11265" max="11265" width="17.4609375" style="36" customWidth="1"/>
    <col min="11266" max="11266" width="10.84375" style="36" customWidth="1"/>
    <col min="11267" max="11267" width="13.84375" style="36" customWidth="1"/>
    <col min="11268" max="11268" width="10.69140625" style="36" customWidth="1"/>
    <col min="11269" max="11269" width="12.23046875" style="36" customWidth="1"/>
    <col min="11270" max="11270" width="11.3046875" style="36" customWidth="1"/>
    <col min="11271" max="11271" width="10.23046875" style="36" customWidth="1"/>
    <col min="11272" max="11272" width="9.69140625" style="36" customWidth="1"/>
    <col min="11273" max="11273" width="13.07421875" style="36" customWidth="1"/>
    <col min="11274" max="11520" width="8.84375" style="36"/>
    <col min="11521" max="11521" width="17.4609375" style="36" customWidth="1"/>
    <col min="11522" max="11522" width="10.84375" style="36" customWidth="1"/>
    <col min="11523" max="11523" width="13.84375" style="36" customWidth="1"/>
    <col min="11524" max="11524" width="10.69140625" style="36" customWidth="1"/>
    <col min="11525" max="11525" width="12.23046875" style="36" customWidth="1"/>
    <col min="11526" max="11526" width="11.3046875" style="36" customWidth="1"/>
    <col min="11527" max="11527" width="10.23046875" style="36" customWidth="1"/>
    <col min="11528" max="11528" width="9.69140625" style="36" customWidth="1"/>
    <col min="11529" max="11529" width="13.07421875" style="36" customWidth="1"/>
    <col min="11530" max="11776" width="8.84375" style="36"/>
    <col min="11777" max="11777" width="17.4609375" style="36" customWidth="1"/>
    <col min="11778" max="11778" width="10.84375" style="36" customWidth="1"/>
    <col min="11779" max="11779" width="13.84375" style="36" customWidth="1"/>
    <col min="11780" max="11780" width="10.69140625" style="36" customWidth="1"/>
    <col min="11781" max="11781" width="12.23046875" style="36" customWidth="1"/>
    <col min="11782" max="11782" width="11.3046875" style="36" customWidth="1"/>
    <col min="11783" max="11783" width="10.23046875" style="36" customWidth="1"/>
    <col min="11784" max="11784" width="9.69140625" style="36" customWidth="1"/>
    <col min="11785" max="11785" width="13.07421875" style="36" customWidth="1"/>
    <col min="11786" max="12032" width="8.84375" style="36"/>
    <col min="12033" max="12033" width="17.4609375" style="36" customWidth="1"/>
    <col min="12034" max="12034" width="10.84375" style="36" customWidth="1"/>
    <col min="12035" max="12035" width="13.84375" style="36" customWidth="1"/>
    <col min="12036" max="12036" width="10.69140625" style="36" customWidth="1"/>
    <col min="12037" max="12037" width="12.23046875" style="36" customWidth="1"/>
    <col min="12038" max="12038" width="11.3046875" style="36" customWidth="1"/>
    <col min="12039" max="12039" width="10.23046875" style="36" customWidth="1"/>
    <col min="12040" max="12040" width="9.69140625" style="36" customWidth="1"/>
    <col min="12041" max="12041" width="13.07421875" style="36" customWidth="1"/>
    <col min="12042" max="12288" width="8.84375" style="36"/>
    <col min="12289" max="12289" width="17.4609375" style="36" customWidth="1"/>
    <col min="12290" max="12290" width="10.84375" style="36" customWidth="1"/>
    <col min="12291" max="12291" width="13.84375" style="36" customWidth="1"/>
    <col min="12292" max="12292" width="10.69140625" style="36" customWidth="1"/>
    <col min="12293" max="12293" width="12.23046875" style="36" customWidth="1"/>
    <col min="12294" max="12294" width="11.3046875" style="36" customWidth="1"/>
    <col min="12295" max="12295" width="10.23046875" style="36" customWidth="1"/>
    <col min="12296" max="12296" width="9.69140625" style="36" customWidth="1"/>
    <col min="12297" max="12297" width="13.07421875" style="36" customWidth="1"/>
    <col min="12298" max="12544" width="8.84375" style="36"/>
    <col min="12545" max="12545" width="17.4609375" style="36" customWidth="1"/>
    <col min="12546" max="12546" width="10.84375" style="36" customWidth="1"/>
    <col min="12547" max="12547" width="13.84375" style="36" customWidth="1"/>
    <col min="12548" max="12548" width="10.69140625" style="36" customWidth="1"/>
    <col min="12549" max="12549" width="12.23046875" style="36" customWidth="1"/>
    <col min="12550" max="12550" width="11.3046875" style="36" customWidth="1"/>
    <col min="12551" max="12551" width="10.23046875" style="36" customWidth="1"/>
    <col min="12552" max="12552" width="9.69140625" style="36" customWidth="1"/>
    <col min="12553" max="12553" width="13.07421875" style="36" customWidth="1"/>
    <col min="12554" max="12800" width="8.84375" style="36"/>
    <col min="12801" max="12801" width="17.4609375" style="36" customWidth="1"/>
    <col min="12802" max="12802" width="10.84375" style="36" customWidth="1"/>
    <col min="12803" max="12803" width="13.84375" style="36" customWidth="1"/>
    <col min="12804" max="12804" width="10.69140625" style="36" customWidth="1"/>
    <col min="12805" max="12805" width="12.23046875" style="36" customWidth="1"/>
    <col min="12806" max="12806" width="11.3046875" style="36" customWidth="1"/>
    <col min="12807" max="12807" width="10.23046875" style="36" customWidth="1"/>
    <col min="12808" max="12808" width="9.69140625" style="36" customWidth="1"/>
    <col min="12809" max="12809" width="13.07421875" style="36" customWidth="1"/>
    <col min="12810" max="13056" width="8.84375" style="36"/>
    <col min="13057" max="13057" width="17.4609375" style="36" customWidth="1"/>
    <col min="13058" max="13058" width="10.84375" style="36" customWidth="1"/>
    <col min="13059" max="13059" width="13.84375" style="36" customWidth="1"/>
    <col min="13060" max="13060" width="10.69140625" style="36" customWidth="1"/>
    <col min="13061" max="13061" width="12.23046875" style="36" customWidth="1"/>
    <col min="13062" max="13062" width="11.3046875" style="36" customWidth="1"/>
    <col min="13063" max="13063" width="10.23046875" style="36" customWidth="1"/>
    <col min="13064" max="13064" width="9.69140625" style="36" customWidth="1"/>
    <col min="13065" max="13065" width="13.07421875" style="36" customWidth="1"/>
    <col min="13066" max="13312" width="8.84375" style="36"/>
    <col min="13313" max="13313" width="17.4609375" style="36" customWidth="1"/>
    <col min="13314" max="13314" width="10.84375" style="36" customWidth="1"/>
    <col min="13315" max="13315" width="13.84375" style="36" customWidth="1"/>
    <col min="13316" max="13316" width="10.69140625" style="36" customWidth="1"/>
    <col min="13317" max="13317" width="12.23046875" style="36" customWidth="1"/>
    <col min="13318" max="13318" width="11.3046875" style="36" customWidth="1"/>
    <col min="13319" max="13319" width="10.23046875" style="36" customWidth="1"/>
    <col min="13320" max="13320" width="9.69140625" style="36" customWidth="1"/>
    <col min="13321" max="13321" width="13.07421875" style="36" customWidth="1"/>
    <col min="13322" max="13568" width="8.84375" style="36"/>
    <col min="13569" max="13569" width="17.4609375" style="36" customWidth="1"/>
    <col min="13570" max="13570" width="10.84375" style="36" customWidth="1"/>
    <col min="13571" max="13571" width="13.84375" style="36" customWidth="1"/>
    <col min="13572" max="13572" width="10.69140625" style="36" customWidth="1"/>
    <col min="13573" max="13573" width="12.23046875" style="36" customWidth="1"/>
    <col min="13574" max="13574" width="11.3046875" style="36" customWidth="1"/>
    <col min="13575" max="13575" width="10.23046875" style="36" customWidth="1"/>
    <col min="13576" max="13576" width="9.69140625" style="36" customWidth="1"/>
    <col min="13577" max="13577" width="13.07421875" style="36" customWidth="1"/>
    <col min="13578" max="13824" width="8.84375" style="36"/>
    <col min="13825" max="13825" width="17.4609375" style="36" customWidth="1"/>
    <col min="13826" max="13826" width="10.84375" style="36" customWidth="1"/>
    <col min="13827" max="13827" width="13.84375" style="36" customWidth="1"/>
    <col min="13828" max="13828" width="10.69140625" style="36" customWidth="1"/>
    <col min="13829" max="13829" width="12.23046875" style="36" customWidth="1"/>
    <col min="13830" max="13830" width="11.3046875" style="36" customWidth="1"/>
    <col min="13831" max="13831" width="10.23046875" style="36" customWidth="1"/>
    <col min="13832" max="13832" width="9.69140625" style="36" customWidth="1"/>
    <col min="13833" max="13833" width="13.07421875" style="36" customWidth="1"/>
    <col min="13834" max="14080" width="8.84375" style="36"/>
    <col min="14081" max="14081" width="17.4609375" style="36" customWidth="1"/>
    <col min="14082" max="14082" width="10.84375" style="36" customWidth="1"/>
    <col min="14083" max="14083" width="13.84375" style="36" customWidth="1"/>
    <col min="14084" max="14084" width="10.69140625" style="36" customWidth="1"/>
    <col min="14085" max="14085" width="12.23046875" style="36" customWidth="1"/>
    <col min="14086" max="14086" width="11.3046875" style="36" customWidth="1"/>
    <col min="14087" max="14087" width="10.23046875" style="36" customWidth="1"/>
    <col min="14088" max="14088" width="9.69140625" style="36" customWidth="1"/>
    <col min="14089" max="14089" width="13.07421875" style="36" customWidth="1"/>
    <col min="14090" max="14336" width="8.84375" style="36"/>
    <col min="14337" max="14337" width="17.4609375" style="36" customWidth="1"/>
    <col min="14338" max="14338" width="10.84375" style="36" customWidth="1"/>
    <col min="14339" max="14339" width="13.84375" style="36" customWidth="1"/>
    <col min="14340" max="14340" width="10.69140625" style="36" customWidth="1"/>
    <col min="14341" max="14341" width="12.23046875" style="36" customWidth="1"/>
    <col min="14342" max="14342" width="11.3046875" style="36" customWidth="1"/>
    <col min="14343" max="14343" width="10.23046875" style="36" customWidth="1"/>
    <col min="14344" max="14344" width="9.69140625" style="36" customWidth="1"/>
    <col min="14345" max="14345" width="13.07421875" style="36" customWidth="1"/>
    <col min="14346" max="14592" width="8.84375" style="36"/>
    <col min="14593" max="14593" width="17.4609375" style="36" customWidth="1"/>
    <col min="14594" max="14594" width="10.84375" style="36" customWidth="1"/>
    <col min="14595" max="14595" width="13.84375" style="36" customWidth="1"/>
    <col min="14596" max="14596" width="10.69140625" style="36" customWidth="1"/>
    <col min="14597" max="14597" width="12.23046875" style="36" customWidth="1"/>
    <col min="14598" max="14598" width="11.3046875" style="36" customWidth="1"/>
    <col min="14599" max="14599" width="10.23046875" style="36" customWidth="1"/>
    <col min="14600" max="14600" width="9.69140625" style="36" customWidth="1"/>
    <col min="14601" max="14601" width="13.07421875" style="36" customWidth="1"/>
    <col min="14602" max="14848" width="8.84375" style="36"/>
    <col min="14849" max="14849" width="17.4609375" style="36" customWidth="1"/>
    <col min="14850" max="14850" width="10.84375" style="36" customWidth="1"/>
    <col min="14851" max="14851" width="13.84375" style="36" customWidth="1"/>
    <col min="14852" max="14852" width="10.69140625" style="36" customWidth="1"/>
    <col min="14853" max="14853" width="12.23046875" style="36" customWidth="1"/>
    <col min="14854" max="14854" width="11.3046875" style="36" customWidth="1"/>
    <col min="14855" max="14855" width="10.23046875" style="36" customWidth="1"/>
    <col min="14856" max="14856" width="9.69140625" style="36" customWidth="1"/>
    <col min="14857" max="14857" width="13.07421875" style="36" customWidth="1"/>
    <col min="14858" max="15104" width="8.84375" style="36"/>
    <col min="15105" max="15105" width="17.4609375" style="36" customWidth="1"/>
    <col min="15106" max="15106" width="10.84375" style="36" customWidth="1"/>
    <col min="15107" max="15107" width="13.84375" style="36" customWidth="1"/>
    <col min="15108" max="15108" width="10.69140625" style="36" customWidth="1"/>
    <col min="15109" max="15109" width="12.23046875" style="36" customWidth="1"/>
    <col min="15110" max="15110" width="11.3046875" style="36" customWidth="1"/>
    <col min="15111" max="15111" width="10.23046875" style="36" customWidth="1"/>
    <col min="15112" max="15112" width="9.69140625" style="36" customWidth="1"/>
    <col min="15113" max="15113" width="13.07421875" style="36" customWidth="1"/>
    <col min="15114" max="15360" width="8.84375" style="36"/>
    <col min="15361" max="15361" width="17.4609375" style="36" customWidth="1"/>
    <col min="15362" max="15362" width="10.84375" style="36" customWidth="1"/>
    <col min="15363" max="15363" width="13.84375" style="36" customWidth="1"/>
    <col min="15364" max="15364" width="10.69140625" style="36" customWidth="1"/>
    <col min="15365" max="15365" width="12.23046875" style="36" customWidth="1"/>
    <col min="15366" max="15366" width="11.3046875" style="36" customWidth="1"/>
    <col min="15367" max="15367" width="10.23046875" style="36" customWidth="1"/>
    <col min="15368" max="15368" width="9.69140625" style="36" customWidth="1"/>
    <col min="15369" max="15369" width="13.07421875" style="36" customWidth="1"/>
    <col min="15370" max="15616" width="8.84375" style="36"/>
    <col min="15617" max="15617" width="17.4609375" style="36" customWidth="1"/>
    <col min="15618" max="15618" width="10.84375" style="36" customWidth="1"/>
    <col min="15619" max="15619" width="13.84375" style="36" customWidth="1"/>
    <col min="15620" max="15620" width="10.69140625" style="36" customWidth="1"/>
    <col min="15621" max="15621" width="12.23046875" style="36" customWidth="1"/>
    <col min="15622" max="15622" width="11.3046875" style="36" customWidth="1"/>
    <col min="15623" max="15623" width="10.23046875" style="36" customWidth="1"/>
    <col min="15624" max="15624" width="9.69140625" style="36" customWidth="1"/>
    <col min="15625" max="15625" width="13.07421875" style="36" customWidth="1"/>
    <col min="15626" max="15872" width="8.84375" style="36"/>
    <col min="15873" max="15873" width="17.4609375" style="36" customWidth="1"/>
    <col min="15874" max="15874" width="10.84375" style="36" customWidth="1"/>
    <col min="15875" max="15875" width="13.84375" style="36" customWidth="1"/>
    <col min="15876" max="15876" width="10.69140625" style="36" customWidth="1"/>
    <col min="15877" max="15877" width="12.23046875" style="36" customWidth="1"/>
    <col min="15878" max="15878" width="11.3046875" style="36" customWidth="1"/>
    <col min="15879" max="15879" width="10.23046875" style="36" customWidth="1"/>
    <col min="15880" max="15880" width="9.69140625" style="36" customWidth="1"/>
    <col min="15881" max="15881" width="13.07421875" style="36" customWidth="1"/>
    <col min="15882" max="16128" width="8.84375" style="36"/>
    <col min="16129" max="16129" width="17.4609375" style="36" customWidth="1"/>
    <col min="16130" max="16130" width="10.84375" style="36" customWidth="1"/>
    <col min="16131" max="16131" width="13.84375" style="36" customWidth="1"/>
    <col min="16132" max="16132" width="10.69140625" style="36" customWidth="1"/>
    <col min="16133" max="16133" width="12.23046875" style="36" customWidth="1"/>
    <col min="16134" max="16134" width="11.3046875" style="36" customWidth="1"/>
    <col min="16135" max="16135" width="10.23046875" style="36" customWidth="1"/>
    <col min="16136" max="16136" width="9.69140625" style="36" customWidth="1"/>
    <col min="16137" max="16137" width="13.07421875" style="36" customWidth="1"/>
    <col min="16138" max="16384" width="8.84375" style="36"/>
  </cols>
  <sheetData>
    <row r="1" spans="1:9" s="464" customFormat="1" ht="23">
      <c r="A1" s="478" t="str">
        <f>'Cover Page'!$A$11</f>
        <v>Company Name</v>
      </c>
    </row>
    <row r="2" spans="1:9" customFormat="1" ht="15.5"/>
    <row r="3" spans="1:9" s="464" customFormat="1">
      <c r="A3" s="479" t="str">
        <f>'Cover Page'!$H$9</f>
        <v>FOR THE QUARTER ENDED</v>
      </c>
      <c r="C3" s="480" t="str">
        <f>'Cover Page'!H$11</f>
        <v>March 31</v>
      </c>
      <c r="D3" s="481">
        <f>'Cover Page'!I$11</f>
        <v>2023</v>
      </c>
    </row>
    <row r="4" spans="1:9" s="464" customFormat="1"/>
    <row r="5" spans="1:9" ht="32.5">
      <c r="A5" s="451" t="s">
        <v>229</v>
      </c>
    </row>
    <row r="7" spans="1:9" ht="28">
      <c r="A7" s="536"/>
      <c r="B7" s="42" t="s">
        <v>230</v>
      </c>
      <c r="C7" s="42" t="s">
        <v>231</v>
      </c>
      <c r="D7" s="42" t="s">
        <v>232</v>
      </c>
      <c r="E7" s="42" t="s">
        <v>233</v>
      </c>
      <c r="F7" s="42" t="s">
        <v>234</v>
      </c>
      <c r="G7" s="42" t="s">
        <v>218</v>
      </c>
      <c r="H7" s="42" t="s">
        <v>235</v>
      </c>
      <c r="I7" s="42" t="s">
        <v>27</v>
      </c>
    </row>
    <row r="8" spans="1:9">
      <c r="A8" s="86" t="s">
        <v>236</v>
      </c>
      <c r="B8" s="537"/>
      <c r="C8" s="537"/>
      <c r="D8" s="537"/>
      <c r="E8" s="537"/>
      <c r="F8" s="537"/>
      <c r="G8" s="537"/>
      <c r="H8" s="538"/>
      <c r="I8" s="539">
        <f t="shared" ref="I8:I13" si="0">SUM(B8:H8)</f>
        <v>0</v>
      </c>
    </row>
    <row r="9" spans="1:9">
      <c r="A9" s="87" t="s">
        <v>237</v>
      </c>
      <c r="B9" s="540"/>
      <c r="C9" s="540"/>
      <c r="D9" s="540"/>
      <c r="E9" s="540"/>
      <c r="F9" s="540"/>
      <c r="G9" s="540"/>
      <c r="H9" s="540"/>
      <c r="I9" s="541">
        <f t="shared" si="0"/>
        <v>0</v>
      </c>
    </row>
    <row r="10" spans="1:9">
      <c r="A10" s="87" t="s">
        <v>238</v>
      </c>
      <c r="B10" s="540"/>
      <c r="C10" s="540"/>
      <c r="D10" s="540"/>
      <c r="E10" s="540"/>
      <c r="F10" s="540"/>
      <c r="G10" s="540"/>
      <c r="H10" s="540"/>
      <c r="I10" s="541">
        <f t="shared" si="0"/>
        <v>0</v>
      </c>
    </row>
    <row r="11" spans="1:9">
      <c r="A11" s="87" t="s">
        <v>239</v>
      </c>
      <c r="B11" s="540"/>
      <c r="C11" s="540"/>
      <c r="D11" s="540"/>
      <c r="E11" s="540"/>
      <c r="F11" s="540"/>
      <c r="G11" s="540"/>
      <c r="H11" s="540"/>
      <c r="I11" s="541">
        <f t="shared" si="0"/>
        <v>0</v>
      </c>
    </row>
    <row r="12" spans="1:9">
      <c r="A12" s="87" t="s">
        <v>240</v>
      </c>
      <c r="B12" s="540"/>
      <c r="C12" s="540"/>
      <c r="D12" s="540"/>
      <c r="E12" s="540"/>
      <c r="F12" s="540"/>
      <c r="G12" s="540"/>
      <c r="H12" s="542"/>
      <c r="I12" s="541">
        <f t="shared" si="0"/>
        <v>0</v>
      </c>
    </row>
    <row r="13" spans="1:9">
      <c r="A13" s="87" t="s">
        <v>241</v>
      </c>
      <c r="B13" s="540"/>
      <c r="C13" s="540"/>
      <c r="D13" s="540"/>
      <c r="E13" s="540"/>
      <c r="F13" s="540"/>
      <c r="G13" s="540"/>
      <c r="H13" s="542"/>
      <c r="I13" s="541">
        <f t="shared" si="0"/>
        <v>0</v>
      </c>
    </row>
    <row r="14" spans="1:9" customFormat="1" ht="15.5">
      <c r="A14" s="442" t="s">
        <v>242</v>
      </c>
      <c r="B14" s="543">
        <f>SUM(B8:B13)</f>
        <v>0</v>
      </c>
      <c r="C14" s="544">
        <f t="shared" ref="C14:H14" si="1">SUM(C8:C13)</f>
        <v>0</v>
      </c>
      <c r="D14" s="544">
        <f t="shared" si="1"/>
        <v>0</v>
      </c>
      <c r="E14" s="544">
        <f t="shared" si="1"/>
        <v>0</v>
      </c>
      <c r="F14" s="544">
        <f t="shared" si="1"/>
        <v>0</v>
      </c>
      <c r="G14" s="544">
        <f t="shared" si="1"/>
        <v>0</v>
      </c>
      <c r="H14" s="544">
        <f t="shared" si="1"/>
        <v>0</v>
      </c>
      <c r="I14" s="545">
        <f>SUM(B14:H14)</f>
        <v>0</v>
      </c>
    </row>
    <row r="17" spans="1:9" ht="28">
      <c r="A17" s="88" t="s">
        <v>228</v>
      </c>
      <c r="B17" s="42" t="s">
        <v>230</v>
      </c>
      <c r="C17" s="42" t="s">
        <v>231</v>
      </c>
      <c r="D17" s="42" t="s">
        <v>232</v>
      </c>
      <c r="E17" s="42" t="s">
        <v>233</v>
      </c>
      <c r="F17" s="42" t="s">
        <v>234</v>
      </c>
      <c r="G17" s="42" t="s">
        <v>218</v>
      </c>
      <c r="H17" s="42" t="s">
        <v>235</v>
      </c>
      <c r="I17" s="42" t="s">
        <v>27</v>
      </c>
    </row>
    <row r="18" spans="1:9">
      <c r="A18" s="546"/>
      <c r="B18" s="547"/>
      <c r="C18" s="547"/>
      <c r="D18" s="547"/>
      <c r="E18" s="547"/>
      <c r="F18" s="547"/>
      <c r="G18" s="547"/>
      <c r="H18" s="548"/>
      <c r="I18" s="539">
        <f>SUM(B18:H18)</f>
        <v>0</v>
      </c>
    </row>
    <row r="19" spans="1:9">
      <c r="A19" s="549"/>
      <c r="B19" s="540"/>
      <c r="C19" s="540"/>
      <c r="D19" s="540"/>
      <c r="E19" s="540"/>
      <c r="F19" s="540"/>
      <c r="G19" s="540"/>
      <c r="H19" s="542"/>
      <c r="I19" s="541">
        <f>SUM(B19:H19)</f>
        <v>0</v>
      </c>
    </row>
    <row r="20" spans="1:9">
      <c r="A20" s="549"/>
      <c r="B20" s="540"/>
      <c r="C20" s="540"/>
      <c r="D20" s="540"/>
      <c r="E20" s="540"/>
      <c r="F20" s="540"/>
      <c r="G20" s="540"/>
      <c r="H20" s="542"/>
      <c r="I20" s="541">
        <f>SUM(B20:H20)</f>
        <v>0</v>
      </c>
    </row>
    <row r="21" spans="1:9">
      <c r="A21" s="550"/>
      <c r="B21" s="551"/>
      <c r="C21" s="551"/>
      <c r="D21" s="551"/>
      <c r="E21" s="551"/>
      <c r="F21" s="551"/>
      <c r="G21" s="551"/>
      <c r="H21" s="552"/>
      <c r="I21" s="553">
        <f>SUM(B21:H21)</f>
        <v>0</v>
      </c>
    </row>
  </sheetData>
  <pageMargins left="0.7" right="0.7" top="0.75" bottom="0.75" header="0.3" footer="0.3"/>
  <pageSetup orientation="portrait" r:id="rId1"/>
  <customProperties>
    <customPr name="Sheet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22"/>
  <sheetViews>
    <sheetView zoomScale="75" zoomScaleNormal="75" workbookViewId="0"/>
  </sheetViews>
  <sheetFormatPr defaultColWidth="7.4609375" defaultRowHeight="14"/>
  <cols>
    <col min="1" max="1" width="3.4609375" style="16" customWidth="1"/>
    <col min="2" max="2" width="56.07421875" style="13" customWidth="1"/>
    <col min="3" max="4" width="14.69140625" style="13" customWidth="1"/>
    <col min="5" max="16384" width="7.4609375" style="13"/>
  </cols>
  <sheetData>
    <row r="1" spans="1:4" s="464" customFormat="1" ht="23">
      <c r="A1" s="478" t="str">
        <f>'Cover Page'!$A$11</f>
        <v>Company Name</v>
      </c>
    </row>
    <row r="2" spans="1:4" customFormat="1" ht="15.5"/>
    <row r="3" spans="1:4" s="464" customFormat="1">
      <c r="A3" s="479" t="str">
        <f>'Cover Page'!$H$9</f>
        <v>FOR THE QUARTER ENDED</v>
      </c>
      <c r="C3" s="480" t="str">
        <f>'Cover Page'!H$11</f>
        <v>March 31</v>
      </c>
      <c r="D3" s="481">
        <f>'Cover Page'!I$11</f>
        <v>2023</v>
      </c>
    </row>
    <row r="4" spans="1:4" s="464" customFormat="1"/>
    <row r="5" spans="1:4" ht="32.5">
      <c r="A5" s="451" t="s">
        <v>576</v>
      </c>
      <c r="B5" s="27"/>
      <c r="C5" s="27"/>
      <c r="D5" s="27"/>
    </row>
    <row r="6" spans="1:4" customFormat="1" ht="15.5"/>
    <row r="7" spans="1:4" ht="28">
      <c r="A7" s="40" t="s">
        <v>176</v>
      </c>
      <c r="B7" s="41"/>
      <c r="C7" s="42" t="s">
        <v>177</v>
      </c>
      <c r="D7" s="42" t="s">
        <v>178</v>
      </c>
    </row>
    <row r="8" spans="1:4" ht="21" customHeight="1">
      <c r="A8" s="364"/>
      <c r="B8" s="44" t="s">
        <v>126</v>
      </c>
      <c r="C8" s="45"/>
      <c r="D8" s="45"/>
    </row>
    <row r="9" spans="1:4" ht="21" customHeight="1">
      <c r="A9" s="46">
        <v>1</v>
      </c>
      <c r="B9" s="46" t="s">
        <v>106</v>
      </c>
      <c r="C9" s="49"/>
      <c r="D9" s="49"/>
    </row>
    <row r="10" spans="1:4" ht="21" customHeight="1">
      <c r="A10" s="46">
        <v>2</v>
      </c>
      <c r="B10" s="46" t="s">
        <v>107</v>
      </c>
      <c r="C10" s="49"/>
      <c r="D10" s="49"/>
    </row>
    <row r="11" spans="1:4" ht="21" customHeight="1">
      <c r="A11" s="46">
        <v>3</v>
      </c>
      <c r="B11" s="342" t="s">
        <v>108</v>
      </c>
      <c r="C11" s="49"/>
      <c r="D11" s="49"/>
    </row>
    <row r="12" spans="1:4" ht="21" customHeight="1">
      <c r="A12" s="47">
        <v>4</v>
      </c>
      <c r="B12" s="348" t="s">
        <v>577</v>
      </c>
      <c r="C12" s="48">
        <f>SUM(C9:C11)</f>
        <v>0</v>
      </c>
      <c r="D12" s="48">
        <f>SUM(D9:D11)</f>
        <v>0</v>
      </c>
    </row>
    <row r="13" spans="1:4" ht="21" customHeight="1">
      <c r="A13" s="46"/>
      <c r="B13" s="44" t="s">
        <v>127</v>
      </c>
      <c r="C13" s="45"/>
      <c r="D13" s="45"/>
    </row>
    <row r="14" spans="1:4" ht="21" customHeight="1">
      <c r="A14" s="46">
        <v>5</v>
      </c>
      <c r="B14" s="46" t="s">
        <v>109</v>
      </c>
      <c r="C14" s="49"/>
      <c r="D14" s="49"/>
    </row>
    <row r="15" spans="1:4" ht="21" customHeight="1">
      <c r="A15" s="46">
        <v>6</v>
      </c>
      <c r="B15" s="46" t="s">
        <v>110</v>
      </c>
      <c r="C15" s="49"/>
      <c r="D15" s="49"/>
    </row>
    <row r="16" spans="1:4" ht="21" customHeight="1">
      <c r="A16" s="46">
        <v>7</v>
      </c>
      <c r="B16" s="46" t="s">
        <v>111</v>
      </c>
      <c r="C16" s="49"/>
      <c r="D16" s="49"/>
    </row>
    <row r="17" spans="1:4" ht="21" customHeight="1">
      <c r="A17" s="46">
        <v>8</v>
      </c>
      <c r="B17" s="46" t="s">
        <v>112</v>
      </c>
      <c r="C17" s="49"/>
      <c r="D17" s="49"/>
    </row>
    <row r="18" spans="1:4" ht="21" customHeight="1">
      <c r="A18" s="47">
        <v>9</v>
      </c>
      <c r="B18" s="348" t="s">
        <v>578</v>
      </c>
      <c r="C18" s="48">
        <f>SUM(C14:C17)</f>
        <v>0</v>
      </c>
      <c r="D18" s="48">
        <f>SUM(D14:D17)</f>
        <v>0</v>
      </c>
    </row>
    <row r="19" spans="1:4" s="14" customFormat="1" ht="21" customHeight="1">
      <c r="A19" s="50">
        <v>10</v>
      </c>
      <c r="B19" s="347" t="s">
        <v>579</v>
      </c>
      <c r="C19" s="52">
        <f>C18+C12</f>
        <v>0</v>
      </c>
      <c r="D19" s="52">
        <f>D18+D12</f>
        <v>0</v>
      </c>
    </row>
    <row r="20" spans="1:4">
      <c r="A20" s="365"/>
      <c r="B20" s="15"/>
    </row>
    <row r="21" spans="1:4">
      <c r="D21" s="5"/>
    </row>
    <row r="22" spans="1:4">
      <c r="D22" s="6"/>
    </row>
  </sheetData>
  <printOptions horizontalCentered="1"/>
  <pageMargins left="0.39370078740157483" right="0.39370078740157483" top="0.59055118110236227" bottom="0.39370078740157483" header="0.31496062992125984" footer="0.31496062992125984"/>
  <pageSetup paperSize="5" orientation="landscape" r:id="rId1"/>
  <customProperties>
    <customPr name="Sheet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1"/>
  <sheetViews>
    <sheetView zoomScale="75" zoomScaleNormal="75" workbookViewId="0"/>
  </sheetViews>
  <sheetFormatPr defaultColWidth="34.84375" defaultRowHeight="14"/>
  <cols>
    <col min="1" max="1" width="34.84375" style="36"/>
    <col min="2" max="2" width="13.84375" style="36" customWidth="1"/>
    <col min="3" max="3" width="16.23046875" style="36" customWidth="1"/>
    <col min="4" max="4" width="15.69140625" style="36" customWidth="1"/>
    <col min="5" max="7" width="14.84375" style="36" customWidth="1"/>
    <col min="8" max="8" width="14.07421875" style="36" customWidth="1"/>
    <col min="9" max="9" width="11" style="36" hidden="1" customWidth="1"/>
    <col min="10" max="10" width="2.84375" style="36" customWidth="1"/>
    <col min="11" max="255" width="17.69140625" style="36" customWidth="1"/>
    <col min="256" max="257" width="34.84375" style="36"/>
    <col min="258" max="258" width="13.84375" style="36" customWidth="1"/>
    <col min="259" max="259" width="16.23046875" style="36" customWidth="1"/>
    <col min="260" max="263" width="14.84375" style="36" customWidth="1"/>
    <col min="264" max="264" width="14.07421875" style="36" customWidth="1"/>
    <col min="265" max="265" width="0" style="36" hidden="1" customWidth="1"/>
    <col min="266" max="266" width="2.84375" style="36" customWidth="1"/>
    <col min="267" max="511" width="17.69140625" style="36" customWidth="1"/>
    <col min="512" max="513" width="34.84375" style="36"/>
    <col min="514" max="514" width="13.84375" style="36" customWidth="1"/>
    <col min="515" max="515" width="16.23046875" style="36" customWidth="1"/>
    <col min="516" max="519" width="14.84375" style="36" customWidth="1"/>
    <col min="520" max="520" width="14.07421875" style="36" customWidth="1"/>
    <col min="521" max="521" width="0" style="36" hidden="1" customWidth="1"/>
    <col min="522" max="522" width="2.84375" style="36" customWidth="1"/>
    <col min="523" max="767" width="17.69140625" style="36" customWidth="1"/>
    <col min="768" max="769" width="34.84375" style="36"/>
    <col min="770" max="770" width="13.84375" style="36" customWidth="1"/>
    <col min="771" max="771" width="16.23046875" style="36" customWidth="1"/>
    <col min="772" max="775" width="14.84375" style="36" customWidth="1"/>
    <col min="776" max="776" width="14.07421875" style="36" customWidth="1"/>
    <col min="777" max="777" width="0" style="36" hidden="1" customWidth="1"/>
    <col min="778" max="778" width="2.84375" style="36" customWidth="1"/>
    <col min="779" max="1023" width="17.69140625" style="36" customWidth="1"/>
    <col min="1024" max="1025" width="34.84375" style="36"/>
    <col min="1026" max="1026" width="13.84375" style="36" customWidth="1"/>
    <col min="1027" max="1027" width="16.23046875" style="36" customWidth="1"/>
    <col min="1028" max="1031" width="14.84375" style="36" customWidth="1"/>
    <col min="1032" max="1032" width="14.07421875" style="36" customWidth="1"/>
    <col min="1033" max="1033" width="0" style="36" hidden="1" customWidth="1"/>
    <col min="1034" max="1034" width="2.84375" style="36" customWidth="1"/>
    <col min="1035" max="1279" width="17.69140625" style="36" customWidth="1"/>
    <col min="1280" max="1281" width="34.84375" style="36"/>
    <col min="1282" max="1282" width="13.84375" style="36" customWidth="1"/>
    <col min="1283" max="1283" width="16.23046875" style="36" customWidth="1"/>
    <col min="1284" max="1287" width="14.84375" style="36" customWidth="1"/>
    <col min="1288" max="1288" width="14.07421875" style="36" customWidth="1"/>
    <col min="1289" max="1289" width="0" style="36" hidden="1" customWidth="1"/>
    <col min="1290" max="1290" width="2.84375" style="36" customWidth="1"/>
    <col min="1291" max="1535" width="17.69140625" style="36" customWidth="1"/>
    <col min="1536" max="1537" width="34.84375" style="36"/>
    <col min="1538" max="1538" width="13.84375" style="36" customWidth="1"/>
    <col min="1539" max="1539" width="16.23046875" style="36" customWidth="1"/>
    <col min="1540" max="1543" width="14.84375" style="36" customWidth="1"/>
    <col min="1544" max="1544" width="14.07421875" style="36" customWidth="1"/>
    <col min="1545" max="1545" width="0" style="36" hidden="1" customWidth="1"/>
    <col min="1546" max="1546" width="2.84375" style="36" customWidth="1"/>
    <col min="1547" max="1791" width="17.69140625" style="36" customWidth="1"/>
    <col min="1792" max="1793" width="34.84375" style="36"/>
    <col min="1794" max="1794" width="13.84375" style="36" customWidth="1"/>
    <col min="1795" max="1795" width="16.23046875" style="36" customWidth="1"/>
    <col min="1796" max="1799" width="14.84375" style="36" customWidth="1"/>
    <col min="1800" max="1800" width="14.07421875" style="36" customWidth="1"/>
    <col min="1801" max="1801" width="0" style="36" hidden="1" customWidth="1"/>
    <col min="1802" max="1802" width="2.84375" style="36" customWidth="1"/>
    <col min="1803" max="2047" width="17.69140625" style="36" customWidth="1"/>
    <col min="2048" max="2049" width="34.84375" style="36"/>
    <col min="2050" max="2050" width="13.84375" style="36" customWidth="1"/>
    <col min="2051" max="2051" width="16.23046875" style="36" customWidth="1"/>
    <col min="2052" max="2055" width="14.84375" style="36" customWidth="1"/>
    <col min="2056" max="2056" width="14.07421875" style="36" customWidth="1"/>
    <col min="2057" max="2057" width="0" style="36" hidden="1" customWidth="1"/>
    <col min="2058" max="2058" width="2.84375" style="36" customWidth="1"/>
    <col min="2059" max="2303" width="17.69140625" style="36" customWidth="1"/>
    <col min="2304" max="2305" width="34.84375" style="36"/>
    <col min="2306" max="2306" width="13.84375" style="36" customWidth="1"/>
    <col min="2307" max="2307" width="16.23046875" style="36" customWidth="1"/>
    <col min="2308" max="2311" width="14.84375" style="36" customWidth="1"/>
    <col min="2312" max="2312" width="14.07421875" style="36" customWidth="1"/>
    <col min="2313" max="2313" width="0" style="36" hidden="1" customWidth="1"/>
    <col min="2314" max="2314" width="2.84375" style="36" customWidth="1"/>
    <col min="2315" max="2559" width="17.69140625" style="36" customWidth="1"/>
    <col min="2560" max="2561" width="34.84375" style="36"/>
    <col min="2562" max="2562" width="13.84375" style="36" customWidth="1"/>
    <col min="2563" max="2563" width="16.23046875" style="36" customWidth="1"/>
    <col min="2564" max="2567" width="14.84375" style="36" customWidth="1"/>
    <col min="2568" max="2568" width="14.07421875" style="36" customWidth="1"/>
    <col min="2569" max="2569" width="0" style="36" hidden="1" customWidth="1"/>
    <col min="2570" max="2570" width="2.84375" style="36" customWidth="1"/>
    <col min="2571" max="2815" width="17.69140625" style="36" customWidth="1"/>
    <col min="2816" max="2817" width="34.84375" style="36"/>
    <col min="2818" max="2818" width="13.84375" style="36" customWidth="1"/>
    <col min="2819" max="2819" width="16.23046875" style="36" customWidth="1"/>
    <col min="2820" max="2823" width="14.84375" style="36" customWidth="1"/>
    <col min="2824" max="2824" width="14.07421875" style="36" customWidth="1"/>
    <col min="2825" max="2825" width="0" style="36" hidden="1" customWidth="1"/>
    <col min="2826" max="2826" width="2.84375" style="36" customWidth="1"/>
    <col min="2827" max="3071" width="17.69140625" style="36" customWidth="1"/>
    <col min="3072" max="3073" width="34.84375" style="36"/>
    <col min="3074" max="3074" width="13.84375" style="36" customWidth="1"/>
    <col min="3075" max="3075" width="16.23046875" style="36" customWidth="1"/>
    <col min="3076" max="3079" width="14.84375" style="36" customWidth="1"/>
    <col min="3080" max="3080" width="14.07421875" style="36" customWidth="1"/>
    <col min="3081" max="3081" width="0" style="36" hidden="1" customWidth="1"/>
    <col min="3082" max="3082" width="2.84375" style="36" customWidth="1"/>
    <col min="3083" max="3327" width="17.69140625" style="36" customWidth="1"/>
    <col min="3328" max="3329" width="34.84375" style="36"/>
    <col min="3330" max="3330" width="13.84375" style="36" customWidth="1"/>
    <col min="3331" max="3331" width="16.23046875" style="36" customWidth="1"/>
    <col min="3332" max="3335" width="14.84375" style="36" customWidth="1"/>
    <col min="3336" max="3336" width="14.07421875" style="36" customWidth="1"/>
    <col min="3337" max="3337" width="0" style="36" hidden="1" customWidth="1"/>
    <col min="3338" max="3338" width="2.84375" style="36" customWidth="1"/>
    <col min="3339" max="3583" width="17.69140625" style="36" customWidth="1"/>
    <col min="3584" max="3585" width="34.84375" style="36"/>
    <col min="3586" max="3586" width="13.84375" style="36" customWidth="1"/>
    <col min="3587" max="3587" width="16.23046875" style="36" customWidth="1"/>
    <col min="3588" max="3591" width="14.84375" style="36" customWidth="1"/>
    <col min="3592" max="3592" width="14.07421875" style="36" customWidth="1"/>
    <col min="3593" max="3593" width="0" style="36" hidden="1" customWidth="1"/>
    <col min="3594" max="3594" width="2.84375" style="36" customWidth="1"/>
    <col min="3595" max="3839" width="17.69140625" style="36" customWidth="1"/>
    <col min="3840" max="3841" width="34.84375" style="36"/>
    <col min="3842" max="3842" width="13.84375" style="36" customWidth="1"/>
    <col min="3843" max="3843" width="16.23046875" style="36" customWidth="1"/>
    <col min="3844" max="3847" width="14.84375" style="36" customWidth="1"/>
    <col min="3848" max="3848" width="14.07421875" style="36" customWidth="1"/>
    <col min="3849" max="3849" width="0" style="36" hidden="1" customWidth="1"/>
    <col min="3850" max="3850" width="2.84375" style="36" customWidth="1"/>
    <col min="3851" max="4095" width="17.69140625" style="36" customWidth="1"/>
    <col min="4096" max="4097" width="34.84375" style="36"/>
    <col min="4098" max="4098" width="13.84375" style="36" customWidth="1"/>
    <col min="4099" max="4099" width="16.23046875" style="36" customWidth="1"/>
    <col min="4100" max="4103" width="14.84375" style="36" customWidth="1"/>
    <col min="4104" max="4104" width="14.07421875" style="36" customWidth="1"/>
    <col min="4105" max="4105" width="0" style="36" hidden="1" customWidth="1"/>
    <col min="4106" max="4106" width="2.84375" style="36" customWidth="1"/>
    <col min="4107" max="4351" width="17.69140625" style="36" customWidth="1"/>
    <col min="4352" max="4353" width="34.84375" style="36"/>
    <col min="4354" max="4354" width="13.84375" style="36" customWidth="1"/>
    <col min="4355" max="4355" width="16.23046875" style="36" customWidth="1"/>
    <col min="4356" max="4359" width="14.84375" style="36" customWidth="1"/>
    <col min="4360" max="4360" width="14.07421875" style="36" customWidth="1"/>
    <col min="4361" max="4361" width="0" style="36" hidden="1" customWidth="1"/>
    <col min="4362" max="4362" width="2.84375" style="36" customWidth="1"/>
    <col min="4363" max="4607" width="17.69140625" style="36" customWidth="1"/>
    <col min="4608" max="4609" width="34.84375" style="36"/>
    <col min="4610" max="4610" width="13.84375" style="36" customWidth="1"/>
    <col min="4611" max="4611" width="16.23046875" style="36" customWidth="1"/>
    <col min="4612" max="4615" width="14.84375" style="36" customWidth="1"/>
    <col min="4616" max="4616" width="14.07421875" style="36" customWidth="1"/>
    <col min="4617" max="4617" width="0" style="36" hidden="1" customWidth="1"/>
    <col min="4618" max="4618" width="2.84375" style="36" customWidth="1"/>
    <col min="4619" max="4863" width="17.69140625" style="36" customWidth="1"/>
    <col min="4864" max="4865" width="34.84375" style="36"/>
    <col min="4866" max="4866" width="13.84375" style="36" customWidth="1"/>
    <col min="4867" max="4867" width="16.23046875" style="36" customWidth="1"/>
    <col min="4868" max="4871" width="14.84375" style="36" customWidth="1"/>
    <col min="4872" max="4872" width="14.07421875" style="36" customWidth="1"/>
    <col min="4873" max="4873" width="0" style="36" hidden="1" customWidth="1"/>
    <col min="4874" max="4874" width="2.84375" style="36" customWidth="1"/>
    <col min="4875" max="5119" width="17.69140625" style="36" customWidth="1"/>
    <col min="5120" max="5121" width="34.84375" style="36"/>
    <col min="5122" max="5122" width="13.84375" style="36" customWidth="1"/>
    <col min="5123" max="5123" width="16.23046875" style="36" customWidth="1"/>
    <col min="5124" max="5127" width="14.84375" style="36" customWidth="1"/>
    <col min="5128" max="5128" width="14.07421875" style="36" customWidth="1"/>
    <col min="5129" max="5129" width="0" style="36" hidden="1" customWidth="1"/>
    <col min="5130" max="5130" width="2.84375" style="36" customWidth="1"/>
    <col min="5131" max="5375" width="17.69140625" style="36" customWidth="1"/>
    <col min="5376" max="5377" width="34.84375" style="36"/>
    <col min="5378" max="5378" width="13.84375" style="36" customWidth="1"/>
    <col min="5379" max="5379" width="16.23046875" style="36" customWidth="1"/>
    <col min="5380" max="5383" width="14.84375" style="36" customWidth="1"/>
    <col min="5384" max="5384" width="14.07421875" style="36" customWidth="1"/>
    <col min="5385" max="5385" width="0" style="36" hidden="1" customWidth="1"/>
    <col min="5386" max="5386" width="2.84375" style="36" customWidth="1"/>
    <col min="5387" max="5631" width="17.69140625" style="36" customWidth="1"/>
    <col min="5632" max="5633" width="34.84375" style="36"/>
    <col min="5634" max="5634" width="13.84375" style="36" customWidth="1"/>
    <col min="5635" max="5635" width="16.23046875" style="36" customWidth="1"/>
    <col min="5636" max="5639" width="14.84375" style="36" customWidth="1"/>
    <col min="5640" max="5640" width="14.07421875" style="36" customWidth="1"/>
    <col min="5641" max="5641" width="0" style="36" hidden="1" customWidth="1"/>
    <col min="5642" max="5642" width="2.84375" style="36" customWidth="1"/>
    <col min="5643" max="5887" width="17.69140625" style="36" customWidth="1"/>
    <col min="5888" max="5889" width="34.84375" style="36"/>
    <col min="5890" max="5890" width="13.84375" style="36" customWidth="1"/>
    <col min="5891" max="5891" width="16.23046875" style="36" customWidth="1"/>
    <col min="5892" max="5895" width="14.84375" style="36" customWidth="1"/>
    <col min="5896" max="5896" width="14.07421875" style="36" customWidth="1"/>
    <col min="5897" max="5897" width="0" style="36" hidden="1" customWidth="1"/>
    <col min="5898" max="5898" width="2.84375" style="36" customWidth="1"/>
    <col min="5899" max="6143" width="17.69140625" style="36" customWidth="1"/>
    <col min="6144" max="6145" width="34.84375" style="36"/>
    <col min="6146" max="6146" width="13.84375" style="36" customWidth="1"/>
    <col min="6147" max="6147" width="16.23046875" style="36" customWidth="1"/>
    <col min="6148" max="6151" width="14.84375" style="36" customWidth="1"/>
    <col min="6152" max="6152" width="14.07421875" style="36" customWidth="1"/>
    <col min="6153" max="6153" width="0" style="36" hidden="1" customWidth="1"/>
    <col min="6154" max="6154" width="2.84375" style="36" customWidth="1"/>
    <col min="6155" max="6399" width="17.69140625" style="36" customWidth="1"/>
    <col min="6400" max="6401" width="34.84375" style="36"/>
    <col min="6402" max="6402" width="13.84375" style="36" customWidth="1"/>
    <col min="6403" max="6403" width="16.23046875" style="36" customWidth="1"/>
    <col min="6404" max="6407" width="14.84375" style="36" customWidth="1"/>
    <col min="6408" max="6408" width="14.07421875" style="36" customWidth="1"/>
    <col min="6409" max="6409" width="0" style="36" hidden="1" customWidth="1"/>
    <col min="6410" max="6410" width="2.84375" style="36" customWidth="1"/>
    <col min="6411" max="6655" width="17.69140625" style="36" customWidth="1"/>
    <col min="6656" max="6657" width="34.84375" style="36"/>
    <col min="6658" max="6658" width="13.84375" style="36" customWidth="1"/>
    <col min="6659" max="6659" width="16.23046875" style="36" customWidth="1"/>
    <col min="6660" max="6663" width="14.84375" style="36" customWidth="1"/>
    <col min="6664" max="6664" width="14.07421875" style="36" customWidth="1"/>
    <col min="6665" max="6665" width="0" style="36" hidden="1" customWidth="1"/>
    <col min="6666" max="6666" width="2.84375" style="36" customWidth="1"/>
    <col min="6667" max="6911" width="17.69140625" style="36" customWidth="1"/>
    <col min="6912" max="6913" width="34.84375" style="36"/>
    <col min="6914" max="6914" width="13.84375" style="36" customWidth="1"/>
    <col min="6915" max="6915" width="16.23046875" style="36" customWidth="1"/>
    <col min="6916" max="6919" width="14.84375" style="36" customWidth="1"/>
    <col min="6920" max="6920" width="14.07421875" style="36" customWidth="1"/>
    <col min="6921" max="6921" width="0" style="36" hidden="1" customWidth="1"/>
    <col min="6922" max="6922" width="2.84375" style="36" customWidth="1"/>
    <col min="6923" max="7167" width="17.69140625" style="36" customWidth="1"/>
    <col min="7168" max="7169" width="34.84375" style="36"/>
    <col min="7170" max="7170" width="13.84375" style="36" customWidth="1"/>
    <col min="7171" max="7171" width="16.23046875" style="36" customWidth="1"/>
    <col min="7172" max="7175" width="14.84375" style="36" customWidth="1"/>
    <col min="7176" max="7176" width="14.07421875" style="36" customWidth="1"/>
    <col min="7177" max="7177" width="0" style="36" hidden="1" customWidth="1"/>
    <col min="7178" max="7178" width="2.84375" style="36" customWidth="1"/>
    <col min="7179" max="7423" width="17.69140625" style="36" customWidth="1"/>
    <col min="7424" max="7425" width="34.84375" style="36"/>
    <col min="7426" max="7426" width="13.84375" style="36" customWidth="1"/>
    <col min="7427" max="7427" width="16.23046875" style="36" customWidth="1"/>
    <col min="7428" max="7431" width="14.84375" style="36" customWidth="1"/>
    <col min="7432" max="7432" width="14.07421875" style="36" customWidth="1"/>
    <col min="7433" max="7433" width="0" style="36" hidden="1" customWidth="1"/>
    <col min="7434" max="7434" width="2.84375" style="36" customWidth="1"/>
    <col min="7435" max="7679" width="17.69140625" style="36" customWidth="1"/>
    <col min="7680" max="7681" width="34.84375" style="36"/>
    <col min="7682" max="7682" width="13.84375" style="36" customWidth="1"/>
    <col min="7683" max="7683" width="16.23046875" style="36" customWidth="1"/>
    <col min="7684" max="7687" width="14.84375" style="36" customWidth="1"/>
    <col min="7688" max="7688" width="14.07421875" style="36" customWidth="1"/>
    <col min="7689" max="7689" width="0" style="36" hidden="1" customWidth="1"/>
    <col min="7690" max="7690" width="2.84375" style="36" customWidth="1"/>
    <col min="7691" max="7935" width="17.69140625" style="36" customWidth="1"/>
    <col min="7936" max="7937" width="34.84375" style="36"/>
    <col min="7938" max="7938" width="13.84375" style="36" customWidth="1"/>
    <col min="7939" max="7939" width="16.23046875" style="36" customWidth="1"/>
    <col min="7940" max="7943" width="14.84375" style="36" customWidth="1"/>
    <col min="7944" max="7944" width="14.07421875" style="36" customWidth="1"/>
    <col min="7945" max="7945" width="0" style="36" hidden="1" customWidth="1"/>
    <col min="7946" max="7946" width="2.84375" style="36" customWidth="1"/>
    <col min="7947" max="8191" width="17.69140625" style="36" customWidth="1"/>
    <col min="8192" max="8193" width="34.84375" style="36"/>
    <col min="8194" max="8194" width="13.84375" style="36" customWidth="1"/>
    <col min="8195" max="8195" width="16.23046875" style="36" customWidth="1"/>
    <col min="8196" max="8199" width="14.84375" style="36" customWidth="1"/>
    <col min="8200" max="8200" width="14.07421875" style="36" customWidth="1"/>
    <col min="8201" max="8201" width="0" style="36" hidden="1" customWidth="1"/>
    <col min="8202" max="8202" width="2.84375" style="36" customWidth="1"/>
    <col min="8203" max="8447" width="17.69140625" style="36" customWidth="1"/>
    <col min="8448" max="8449" width="34.84375" style="36"/>
    <col min="8450" max="8450" width="13.84375" style="36" customWidth="1"/>
    <col min="8451" max="8451" width="16.23046875" style="36" customWidth="1"/>
    <col min="8452" max="8455" width="14.84375" style="36" customWidth="1"/>
    <col min="8456" max="8456" width="14.07421875" style="36" customWidth="1"/>
    <col min="8457" max="8457" width="0" style="36" hidden="1" customWidth="1"/>
    <col min="8458" max="8458" width="2.84375" style="36" customWidth="1"/>
    <col min="8459" max="8703" width="17.69140625" style="36" customWidth="1"/>
    <col min="8704" max="8705" width="34.84375" style="36"/>
    <col min="8706" max="8706" width="13.84375" style="36" customWidth="1"/>
    <col min="8707" max="8707" width="16.23046875" style="36" customWidth="1"/>
    <col min="8708" max="8711" width="14.84375" style="36" customWidth="1"/>
    <col min="8712" max="8712" width="14.07421875" style="36" customWidth="1"/>
    <col min="8713" max="8713" width="0" style="36" hidden="1" customWidth="1"/>
    <col min="8714" max="8714" width="2.84375" style="36" customWidth="1"/>
    <col min="8715" max="8959" width="17.69140625" style="36" customWidth="1"/>
    <col min="8960" max="8961" width="34.84375" style="36"/>
    <col min="8962" max="8962" width="13.84375" style="36" customWidth="1"/>
    <col min="8963" max="8963" width="16.23046875" style="36" customWidth="1"/>
    <col min="8964" max="8967" width="14.84375" style="36" customWidth="1"/>
    <col min="8968" max="8968" width="14.07421875" style="36" customWidth="1"/>
    <col min="8969" max="8969" width="0" style="36" hidden="1" customWidth="1"/>
    <col min="8970" max="8970" width="2.84375" style="36" customWidth="1"/>
    <col min="8971" max="9215" width="17.69140625" style="36" customWidth="1"/>
    <col min="9216" max="9217" width="34.84375" style="36"/>
    <col min="9218" max="9218" width="13.84375" style="36" customWidth="1"/>
    <col min="9219" max="9219" width="16.23046875" style="36" customWidth="1"/>
    <col min="9220" max="9223" width="14.84375" style="36" customWidth="1"/>
    <col min="9224" max="9224" width="14.07421875" style="36" customWidth="1"/>
    <col min="9225" max="9225" width="0" style="36" hidden="1" customWidth="1"/>
    <col min="9226" max="9226" width="2.84375" style="36" customWidth="1"/>
    <col min="9227" max="9471" width="17.69140625" style="36" customWidth="1"/>
    <col min="9472" max="9473" width="34.84375" style="36"/>
    <col min="9474" max="9474" width="13.84375" style="36" customWidth="1"/>
    <col min="9475" max="9475" width="16.23046875" style="36" customWidth="1"/>
    <col min="9476" max="9479" width="14.84375" style="36" customWidth="1"/>
    <col min="9480" max="9480" width="14.07421875" style="36" customWidth="1"/>
    <col min="9481" max="9481" width="0" style="36" hidden="1" customWidth="1"/>
    <col min="9482" max="9482" width="2.84375" style="36" customWidth="1"/>
    <col min="9483" max="9727" width="17.69140625" style="36" customWidth="1"/>
    <col min="9728" max="9729" width="34.84375" style="36"/>
    <col min="9730" max="9730" width="13.84375" style="36" customWidth="1"/>
    <col min="9731" max="9731" width="16.23046875" style="36" customWidth="1"/>
    <col min="9732" max="9735" width="14.84375" style="36" customWidth="1"/>
    <col min="9736" max="9736" width="14.07421875" style="36" customWidth="1"/>
    <col min="9737" max="9737" width="0" style="36" hidden="1" customWidth="1"/>
    <col min="9738" max="9738" width="2.84375" style="36" customWidth="1"/>
    <col min="9739" max="9983" width="17.69140625" style="36" customWidth="1"/>
    <col min="9984" max="9985" width="34.84375" style="36"/>
    <col min="9986" max="9986" width="13.84375" style="36" customWidth="1"/>
    <col min="9987" max="9987" width="16.23046875" style="36" customWidth="1"/>
    <col min="9988" max="9991" width="14.84375" style="36" customWidth="1"/>
    <col min="9992" max="9992" width="14.07421875" style="36" customWidth="1"/>
    <col min="9993" max="9993" width="0" style="36" hidden="1" customWidth="1"/>
    <col min="9994" max="9994" width="2.84375" style="36" customWidth="1"/>
    <col min="9995" max="10239" width="17.69140625" style="36" customWidth="1"/>
    <col min="10240" max="10241" width="34.84375" style="36"/>
    <col min="10242" max="10242" width="13.84375" style="36" customWidth="1"/>
    <col min="10243" max="10243" width="16.23046875" style="36" customWidth="1"/>
    <col min="10244" max="10247" width="14.84375" style="36" customWidth="1"/>
    <col min="10248" max="10248" width="14.07421875" style="36" customWidth="1"/>
    <col min="10249" max="10249" width="0" style="36" hidden="1" customWidth="1"/>
    <col min="10250" max="10250" width="2.84375" style="36" customWidth="1"/>
    <col min="10251" max="10495" width="17.69140625" style="36" customWidth="1"/>
    <col min="10496" max="10497" width="34.84375" style="36"/>
    <col min="10498" max="10498" width="13.84375" style="36" customWidth="1"/>
    <col min="10499" max="10499" width="16.23046875" style="36" customWidth="1"/>
    <col min="10500" max="10503" width="14.84375" style="36" customWidth="1"/>
    <col min="10504" max="10504" width="14.07421875" style="36" customWidth="1"/>
    <col min="10505" max="10505" width="0" style="36" hidden="1" customWidth="1"/>
    <col min="10506" max="10506" width="2.84375" style="36" customWidth="1"/>
    <col min="10507" max="10751" width="17.69140625" style="36" customWidth="1"/>
    <col min="10752" max="10753" width="34.84375" style="36"/>
    <col min="10754" max="10754" width="13.84375" style="36" customWidth="1"/>
    <col min="10755" max="10755" width="16.23046875" style="36" customWidth="1"/>
    <col min="10756" max="10759" width="14.84375" style="36" customWidth="1"/>
    <col min="10760" max="10760" width="14.07421875" style="36" customWidth="1"/>
    <col min="10761" max="10761" width="0" style="36" hidden="1" customWidth="1"/>
    <col min="10762" max="10762" width="2.84375" style="36" customWidth="1"/>
    <col min="10763" max="11007" width="17.69140625" style="36" customWidth="1"/>
    <col min="11008" max="11009" width="34.84375" style="36"/>
    <col min="11010" max="11010" width="13.84375" style="36" customWidth="1"/>
    <col min="11011" max="11011" width="16.23046875" style="36" customWidth="1"/>
    <col min="11012" max="11015" width="14.84375" style="36" customWidth="1"/>
    <col min="11016" max="11016" width="14.07421875" style="36" customWidth="1"/>
    <col min="11017" max="11017" width="0" style="36" hidden="1" customWidth="1"/>
    <col min="11018" max="11018" width="2.84375" style="36" customWidth="1"/>
    <col min="11019" max="11263" width="17.69140625" style="36" customWidth="1"/>
    <col min="11264" max="11265" width="34.84375" style="36"/>
    <col min="11266" max="11266" width="13.84375" style="36" customWidth="1"/>
    <col min="11267" max="11267" width="16.23046875" style="36" customWidth="1"/>
    <col min="11268" max="11271" width="14.84375" style="36" customWidth="1"/>
    <col min="11272" max="11272" width="14.07421875" style="36" customWidth="1"/>
    <col min="11273" max="11273" width="0" style="36" hidden="1" customWidth="1"/>
    <col min="11274" max="11274" width="2.84375" style="36" customWidth="1"/>
    <col min="11275" max="11519" width="17.69140625" style="36" customWidth="1"/>
    <col min="11520" max="11521" width="34.84375" style="36"/>
    <col min="11522" max="11522" width="13.84375" style="36" customWidth="1"/>
    <col min="11523" max="11523" width="16.23046875" style="36" customWidth="1"/>
    <col min="11524" max="11527" width="14.84375" style="36" customWidth="1"/>
    <col min="11528" max="11528" width="14.07421875" style="36" customWidth="1"/>
    <col min="11529" max="11529" width="0" style="36" hidden="1" customWidth="1"/>
    <col min="11530" max="11530" width="2.84375" style="36" customWidth="1"/>
    <col min="11531" max="11775" width="17.69140625" style="36" customWidth="1"/>
    <col min="11776" max="11777" width="34.84375" style="36"/>
    <col min="11778" max="11778" width="13.84375" style="36" customWidth="1"/>
    <col min="11779" max="11779" width="16.23046875" style="36" customWidth="1"/>
    <col min="11780" max="11783" width="14.84375" style="36" customWidth="1"/>
    <col min="11784" max="11784" width="14.07421875" style="36" customWidth="1"/>
    <col min="11785" max="11785" width="0" style="36" hidden="1" customWidth="1"/>
    <col min="11786" max="11786" width="2.84375" style="36" customWidth="1"/>
    <col min="11787" max="12031" width="17.69140625" style="36" customWidth="1"/>
    <col min="12032" max="12033" width="34.84375" style="36"/>
    <col min="12034" max="12034" width="13.84375" style="36" customWidth="1"/>
    <col min="12035" max="12035" width="16.23046875" style="36" customWidth="1"/>
    <col min="12036" max="12039" width="14.84375" style="36" customWidth="1"/>
    <col min="12040" max="12040" width="14.07421875" style="36" customWidth="1"/>
    <col min="12041" max="12041" width="0" style="36" hidden="1" customWidth="1"/>
    <col min="12042" max="12042" width="2.84375" style="36" customWidth="1"/>
    <col min="12043" max="12287" width="17.69140625" style="36" customWidth="1"/>
    <col min="12288" max="12289" width="34.84375" style="36"/>
    <col min="12290" max="12290" width="13.84375" style="36" customWidth="1"/>
    <col min="12291" max="12291" width="16.23046875" style="36" customWidth="1"/>
    <col min="12292" max="12295" width="14.84375" style="36" customWidth="1"/>
    <col min="12296" max="12296" width="14.07421875" style="36" customWidth="1"/>
    <col min="12297" max="12297" width="0" style="36" hidden="1" customWidth="1"/>
    <col min="12298" max="12298" width="2.84375" style="36" customWidth="1"/>
    <col min="12299" max="12543" width="17.69140625" style="36" customWidth="1"/>
    <col min="12544" max="12545" width="34.84375" style="36"/>
    <col min="12546" max="12546" width="13.84375" style="36" customWidth="1"/>
    <col min="12547" max="12547" width="16.23046875" style="36" customWidth="1"/>
    <col min="12548" max="12551" width="14.84375" style="36" customWidth="1"/>
    <col min="12552" max="12552" width="14.07421875" style="36" customWidth="1"/>
    <col min="12553" max="12553" width="0" style="36" hidden="1" customWidth="1"/>
    <col min="12554" max="12554" width="2.84375" style="36" customWidth="1"/>
    <col min="12555" max="12799" width="17.69140625" style="36" customWidth="1"/>
    <col min="12800" max="12801" width="34.84375" style="36"/>
    <col min="12802" max="12802" width="13.84375" style="36" customWidth="1"/>
    <col min="12803" max="12803" width="16.23046875" style="36" customWidth="1"/>
    <col min="12804" max="12807" width="14.84375" style="36" customWidth="1"/>
    <col min="12808" max="12808" width="14.07421875" style="36" customWidth="1"/>
    <col min="12809" max="12809" width="0" style="36" hidden="1" customWidth="1"/>
    <col min="12810" max="12810" width="2.84375" style="36" customWidth="1"/>
    <col min="12811" max="13055" width="17.69140625" style="36" customWidth="1"/>
    <col min="13056" max="13057" width="34.84375" style="36"/>
    <col min="13058" max="13058" width="13.84375" style="36" customWidth="1"/>
    <col min="13059" max="13059" width="16.23046875" style="36" customWidth="1"/>
    <col min="13060" max="13063" width="14.84375" style="36" customWidth="1"/>
    <col min="13064" max="13064" width="14.07421875" style="36" customWidth="1"/>
    <col min="13065" max="13065" width="0" style="36" hidden="1" customWidth="1"/>
    <col min="13066" max="13066" width="2.84375" style="36" customWidth="1"/>
    <col min="13067" max="13311" width="17.69140625" style="36" customWidth="1"/>
    <col min="13312" max="13313" width="34.84375" style="36"/>
    <col min="13314" max="13314" width="13.84375" style="36" customWidth="1"/>
    <col min="13315" max="13315" width="16.23046875" style="36" customWidth="1"/>
    <col min="13316" max="13319" width="14.84375" style="36" customWidth="1"/>
    <col min="13320" max="13320" width="14.07421875" style="36" customWidth="1"/>
    <col min="13321" max="13321" width="0" style="36" hidden="1" customWidth="1"/>
    <col min="13322" max="13322" width="2.84375" style="36" customWidth="1"/>
    <col min="13323" max="13567" width="17.69140625" style="36" customWidth="1"/>
    <col min="13568" max="13569" width="34.84375" style="36"/>
    <col min="13570" max="13570" width="13.84375" style="36" customWidth="1"/>
    <col min="13571" max="13571" width="16.23046875" style="36" customWidth="1"/>
    <col min="13572" max="13575" width="14.84375" style="36" customWidth="1"/>
    <col min="13576" max="13576" width="14.07421875" style="36" customWidth="1"/>
    <col min="13577" max="13577" width="0" style="36" hidden="1" customWidth="1"/>
    <col min="13578" max="13578" width="2.84375" style="36" customWidth="1"/>
    <col min="13579" max="13823" width="17.69140625" style="36" customWidth="1"/>
    <col min="13824" max="13825" width="34.84375" style="36"/>
    <col min="13826" max="13826" width="13.84375" style="36" customWidth="1"/>
    <col min="13827" max="13827" width="16.23046875" style="36" customWidth="1"/>
    <col min="13828" max="13831" width="14.84375" style="36" customWidth="1"/>
    <col min="13832" max="13832" width="14.07421875" style="36" customWidth="1"/>
    <col min="13833" max="13833" width="0" style="36" hidden="1" customWidth="1"/>
    <col min="13834" max="13834" width="2.84375" style="36" customWidth="1"/>
    <col min="13835" max="14079" width="17.69140625" style="36" customWidth="1"/>
    <col min="14080" max="14081" width="34.84375" style="36"/>
    <col min="14082" max="14082" width="13.84375" style="36" customWidth="1"/>
    <col min="14083" max="14083" width="16.23046875" style="36" customWidth="1"/>
    <col min="14084" max="14087" width="14.84375" style="36" customWidth="1"/>
    <col min="14088" max="14088" width="14.07421875" style="36" customWidth="1"/>
    <col min="14089" max="14089" width="0" style="36" hidden="1" customWidth="1"/>
    <col min="14090" max="14090" width="2.84375" style="36" customWidth="1"/>
    <col min="14091" max="14335" width="17.69140625" style="36" customWidth="1"/>
    <col min="14336" max="14337" width="34.84375" style="36"/>
    <col min="14338" max="14338" width="13.84375" style="36" customWidth="1"/>
    <col min="14339" max="14339" width="16.23046875" style="36" customWidth="1"/>
    <col min="14340" max="14343" width="14.84375" style="36" customWidth="1"/>
    <col min="14344" max="14344" width="14.07421875" style="36" customWidth="1"/>
    <col min="14345" max="14345" width="0" style="36" hidden="1" customWidth="1"/>
    <col min="14346" max="14346" width="2.84375" style="36" customWidth="1"/>
    <col min="14347" max="14591" width="17.69140625" style="36" customWidth="1"/>
    <col min="14592" max="14593" width="34.84375" style="36"/>
    <col min="14594" max="14594" width="13.84375" style="36" customWidth="1"/>
    <col min="14595" max="14595" width="16.23046875" style="36" customWidth="1"/>
    <col min="14596" max="14599" width="14.84375" style="36" customWidth="1"/>
    <col min="14600" max="14600" width="14.07421875" style="36" customWidth="1"/>
    <col min="14601" max="14601" width="0" style="36" hidden="1" customWidth="1"/>
    <col min="14602" max="14602" width="2.84375" style="36" customWidth="1"/>
    <col min="14603" max="14847" width="17.69140625" style="36" customWidth="1"/>
    <col min="14848" max="14849" width="34.84375" style="36"/>
    <col min="14850" max="14850" width="13.84375" style="36" customWidth="1"/>
    <col min="14851" max="14851" width="16.23046875" style="36" customWidth="1"/>
    <col min="14852" max="14855" width="14.84375" style="36" customWidth="1"/>
    <col min="14856" max="14856" width="14.07421875" style="36" customWidth="1"/>
    <col min="14857" max="14857" width="0" style="36" hidden="1" customWidth="1"/>
    <col min="14858" max="14858" width="2.84375" style="36" customWidth="1"/>
    <col min="14859" max="15103" width="17.69140625" style="36" customWidth="1"/>
    <col min="15104" max="15105" width="34.84375" style="36"/>
    <col min="15106" max="15106" width="13.84375" style="36" customWidth="1"/>
    <col min="15107" max="15107" width="16.23046875" style="36" customWidth="1"/>
    <col min="15108" max="15111" width="14.84375" style="36" customWidth="1"/>
    <col min="15112" max="15112" width="14.07421875" style="36" customWidth="1"/>
    <col min="15113" max="15113" width="0" style="36" hidden="1" customWidth="1"/>
    <col min="15114" max="15114" width="2.84375" style="36" customWidth="1"/>
    <col min="15115" max="15359" width="17.69140625" style="36" customWidth="1"/>
    <col min="15360" max="15361" width="34.84375" style="36"/>
    <col min="15362" max="15362" width="13.84375" style="36" customWidth="1"/>
    <col min="15363" max="15363" width="16.23046875" style="36" customWidth="1"/>
    <col min="15364" max="15367" width="14.84375" style="36" customWidth="1"/>
    <col min="15368" max="15368" width="14.07421875" style="36" customWidth="1"/>
    <col min="15369" max="15369" width="0" style="36" hidden="1" customWidth="1"/>
    <col min="15370" max="15370" width="2.84375" style="36" customWidth="1"/>
    <col min="15371" max="15615" width="17.69140625" style="36" customWidth="1"/>
    <col min="15616" max="15617" width="34.84375" style="36"/>
    <col min="15618" max="15618" width="13.84375" style="36" customWidth="1"/>
    <col min="15619" max="15619" width="16.23046875" style="36" customWidth="1"/>
    <col min="15620" max="15623" width="14.84375" style="36" customWidth="1"/>
    <col min="15624" max="15624" width="14.07421875" style="36" customWidth="1"/>
    <col min="15625" max="15625" width="0" style="36" hidden="1" customWidth="1"/>
    <col min="15626" max="15626" width="2.84375" style="36" customWidth="1"/>
    <col min="15627" max="15871" width="17.69140625" style="36" customWidth="1"/>
    <col min="15872" max="15873" width="34.84375" style="36"/>
    <col min="15874" max="15874" width="13.84375" style="36" customWidth="1"/>
    <col min="15875" max="15875" width="16.23046875" style="36" customWidth="1"/>
    <col min="15876" max="15879" width="14.84375" style="36" customWidth="1"/>
    <col min="15880" max="15880" width="14.07421875" style="36" customWidth="1"/>
    <col min="15881" max="15881" width="0" style="36" hidden="1" customWidth="1"/>
    <col min="15882" max="15882" width="2.84375" style="36" customWidth="1"/>
    <col min="15883" max="16127" width="17.69140625" style="36" customWidth="1"/>
    <col min="16128" max="16129" width="34.84375" style="36"/>
    <col min="16130" max="16130" width="13.84375" style="36" customWidth="1"/>
    <col min="16131" max="16131" width="16.23046875" style="36" customWidth="1"/>
    <col min="16132" max="16135" width="14.84375" style="36" customWidth="1"/>
    <col min="16136" max="16136" width="14.07421875" style="36" customWidth="1"/>
    <col min="16137" max="16137" width="0" style="36" hidden="1" customWidth="1"/>
    <col min="16138" max="16138" width="2.84375" style="36" customWidth="1"/>
    <col min="16139" max="16383" width="17.69140625" style="36" customWidth="1"/>
    <col min="16384" max="16384" width="34.84375" style="36"/>
  </cols>
  <sheetData>
    <row r="1" spans="1:9" s="464" customFormat="1" ht="23">
      <c r="A1" s="478" t="str">
        <f>'Cover Page'!$A$11</f>
        <v>Company Name</v>
      </c>
    </row>
    <row r="2" spans="1:9" customFormat="1" ht="15.5"/>
    <row r="3" spans="1:9" s="464" customFormat="1">
      <c r="A3" s="479" t="str">
        <f>'Cover Page'!$H$9</f>
        <v>FOR THE QUARTER ENDED</v>
      </c>
      <c r="C3" s="480" t="str">
        <f>'Cover Page'!H$11</f>
        <v>March 31</v>
      </c>
      <c r="D3" s="481">
        <f>'Cover Page'!I$11</f>
        <v>2023</v>
      </c>
    </row>
    <row r="4" spans="1:9" s="464" customFormat="1"/>
    <row r="5" spans="1:9" ht="32.5">
      <c r="A5" s="451" t="s">
        <v>692</v>
      </c>
    </row>
    <row r="6" spans="1:9" ht="23">
      <c r="A6" s="89"/>
    </row>
    <row r="7" spans="1:9" ht="19.5" customHeight="1">
      <c r="A7" s="38" t="s">
        <v>243</v>
      </c>
    </row>
    <row r="8" spans="1:9" ht="36.75" customHeight="1">
      <c r="A8" s="90" t="s">
        <v>244</v>
      </c>
      <c r="B8" s="91" t="s">
        <v>245</v>
      </c>
      <c r="C8" s="91" t="s">
        <v>246</v>
      </c>
      <c r="D8" s="91" t="s">
        <v>247</v>
      </c>
      <c r="E8" s="91" t="s">
        <v>248</v>
      </c>
      <c r="F8" s="91" t="s">
        <v>249</v>
      </c>
      <c r="G8" s="91" t="s">
        <v>250</v>
      </c>
    </row>
    <row r="9" spans="1:9" ht="22.5" customHeight="1">
      <c r="A9" s="92" t="s">
        <v>251</v>
      </c>
      <c r="B9" s="93"/>
      <c r="C9" s="93"/>
      <c r="D9" s="93"/>
      <c r="E9" s="93"/>
      <c r="F9" s="94">
        <f t="shared" ref="F9:F14" si="0">SUM(D9:E9)</f>
        <v>0</v>
      </c>
      <c r="G9" s="95">
        <f>F9*0.03</f>
        <v>0</v>
      </c>
    </row>
    <row r="10" spans="1:9" ht="22.5" customHeight="1">
      <c r="A10" s="96" t="s">
        <v>252</v>
      </c>
      <c r="B10" s="97"/>
      <c r="C10" s="97"/>
      <c r="D10" s="97"/>
      <c r="E10" s="97"/>
      <c r="F10" s="98">
        <f t="shared" si="0"/>
        <v>0</v>
      </c>
      <c r="G10" s="99">
        <f>F10*0.03</f>
        <v>0</v>
      </c>
    </row>
    <row r="11" spans="1:9" ht="22.5" customHeight="1">
      <c r="A11" s="96" t="s">
        <v>253</v>
      </c>
      <c r="B11" s="97"/>
      <c r="C11" s="97"/>
      <c r="D11" s="97"/>
      <c r="E11" s="97"/>
      <c r="F11" s="98">
        <f t="shared" si="0"/>
        <v>0</v>
      </c>
      <c r="G11" s="99">
        <f>F11*0.03</f>
        <v>0</v>
      </c>
      <c r="I11" s="100" t="s">
        <v>254</v>
      </c>
    </row>
    <row r="12" spans="1:9" ht="22.5" customHeight="1">
      <c r="A12" s="96" t="s">
        <v>255</v>
      </c>
      <c r="B12" s="101"/>
      <c r="C12" s="101"/>
      <c r="D12" s="101"/>
      <c r="E12" s="101"/>
      <c r="F12" s="98">
        <f t="shared" si="0"/>
        <v>0</v>
      </c>
      <c r="G12" s="99">
        <f>F12*0.03</f>
        <v>0</v>
      </c>
      <c r="I12" s="100" t="s">
        <v>256</v>
      </c>
    </row>
    <row r="13" spans="1:9" ht="22.5" customHeight="1">
      <c r="A13" s="96" t="s">
        <v>257</v>
      </c>
      <c r="B13" s="101"/>
      <c r="C13" s="101"/>
      <c r="D13" s="101"/>
      <c r="E13" s="101"/>
      <c r="F13" s="98">
        <f t="shared" si="0"/>
        <v>0</v>
      </c>
      <c r="G13" s="102"/>
      <c r="I13" s="100" t="s">
        <v>258</v>
      </c>
    </row>
    <row r="14" spans="1:9" ht="22.5" customHeight="1">
      <c r="A14" s="96" t="s">
        <v>259</v>
      </c>
      <c r="B14" s="101"/>
      <c r="C14" s="101"/>
      <c r="D14" s="101"/>
      <c r="E14" s="101"/>
      <c r="F14" s="98">
        <f t="shared" si="0"/>
        <v>0</v>
      </c>
      <c r="G14" s="99">
        <f>SUM(H19:H21)</f>
        <v>0</v>
      </c>
      <c r="H14" s="431"/>
      <c r="I14" s="100"/>
    </row>
    <row r="15" spans="1:9" ht="22.5" customHeight="1">
      <c r="A15" s="103" t="s">
        <v>260</v>
      </c>
      <c r="B15" s="104">
        <f t="shared" ref="B15:G15" si="1">SUM(B9:B14)</f>
        <v>0</v>
      </c>
      <c r="C15" s="105">
        <f t="shared" si="1"/>
        <v>0</v>
      </c>
      <c r="D15" s="105">
        <f t="shared" si="1"/>
        <v>0</v>
      </c>
      <c r="E15" s="105">
        <f t="shared" si="1"/>
        <v>0</v>
      </c>
      <c r="F15" s="105">
        <f>SUM(F9:F14)</f>
        <v>0</v>
      </c>
      <c r="G15" s="106">
        <f t="shared" si="1"/>
        <v>0</v>
      </c>
    </row>
    <row r="16" spans="1:9" ht="30" customHeight="1">
      <c r="A16" s="107"/>
      <c r="B16" s="107"/>
      <c r="C16" s="107"/>
      <c r="D16" s="108"/>
      <c r="E16" s="108"/>
      <c r="F16" s="107"/>
      <c r="G16" s="107"/>
    </row>
    <row r="17" spans="1:8" ht="30" customHeight="1">
      <c r="A17" s="107"/>
      <c r="B17" s="107"/>
      <c r="C17" s="107"/>
      <c r="D17" s="108"/>
      <c r="E17" s="108"/>
      <c r="F17" s="107"/>
      <c r="G17" s="107"/>
    </row>
    <row r="18" spans="1:8" ht="33" customHeight="1">
      <c r="A18" s="109" t="s">
        <v>261</v>
      </c>
      <c r="B18" s="109" t="s">
        <v>262</v>
      </c>
      <c r="C18" s="109" t="s">
        <v>246</v>
      </c>
      <c r="D18" s="109" t="s">
        <v>247</v>
      </c>
      <c r="E18" s="109" t="s">
        <v>248</v>
      </c>
      <c r="F18" s="91" t="s">
        <v>249</v>
      </c>
      <c r="G18" s="91" t="s">
        <v>263</v>
      </c>
      <c r="H18" s="109" t="s">
        <v>250</v>
      </c>
    </row>
    <row r="19" spans="1:8" ht="22.5" customHeight="1">
      <c r="A19" s="430" t="s">
        <v>264</v>
      </c>
      <c r="B19" s="97"/>
      <c r="C19" s="97"/>
      <c r="D19" s="97"/>
      <c r="E19" s="97"/>
      <c r="F19" s="111">
        <f>SUM(D19:E19)</f>
        <v>0</v>
      </c>
      <c r="G19" s="111" t="s">
        <v>258</v>
      </c>
      <c r="H19" s="112">
        <f>IF(G19="Y",F19*0.03,0)</f>
        <v>0</v>
      </c>
    </row>
    <row r="20" spans="1:8" ht="22.5" customHeight="1">
      <c r="A20" s="110" t="s">
        <v>264</v>
      </c>
      <c r="B20" s="101"/>
      <c r="C20" s="101"/>
      <c r="D20" s="101"/>
      <c r="E20" s="101"/>
      <c r="F20" s="113">
        <f>SUM(D20:E20)</f>
        <v>0</v>
      </c>
      <c r="G20" s="113" t="s">
        <v>258</v>
      </c>
      <c r="H20" s="112">
        <f>IF(G20="Y",F20*0.03,0)</f>
        <v>0</v>
      </c>
    </row>
    <row r="21" spans="1:8" ht="22.5" customHeight="1">
      <c r="A21" s="428" t="s">
        <v>264</v>
      </c>
      <c r="B21" s="114"/>
      <c r="C21" s="114"/>
      <c r="D21" s="114"/>
      <c r="E21" s="114"/>
      <c r="F21" s="115">
        <f>SUM(D21:E21)</f>
        <v>0</v>
      </c>
      <c r="G21" s="115" t="s">
        <v>258</v>
      </c>
      <c r="H21" s="429">
        <f>IF(G21="Y",F21*0.03,0)</f>
        <v>0</v>
      </c>
    </row>
  </sheetData>
  <dataValidations disablePrompts="1" count="1">
    <dataValidation type="list" allowBlank="1" showInputMessage="1" showErrorMessage="1" sqref="G19:G21 WVO983059:WVO983061 WLS983059:WLS983061 WBW983059:WBW983061 VSA983059:VSA983061 VIE983059:VIE983061 UYI983059:UYI983061 UOM983059:UOM983061 UEQ983059:UEQ983061 TUU983059:TUU983061 TKY983059:TKY983061 TBC983059:TBC983061 SRG983059:SRG983061 SHK983059:SHK983061 RXO983059:RXO983061 RNS983059:RNS983061 RDW983059:RDW983061 QUA983059:QUA983061 QKE983059:QKE983061 QAI983059:QAI983061 PQM983059:PQM983061 PGQ983059:PGQ983061 OWU983059:OWU983061 OMY983059:OMY983061 ODC983059:ODC983061 NTG983059:NTG983061 NJK983059:NJK983061 MZO983059:MZO983061 MPS983059:MPS983061 MFW983059:MFW983061 LWA983059:LWA983061 LME983059:LME983061 LCI983059:LCI983061 KSM983059:KSM983061 KIQ983059:KIQ983061 JYU983059:JYU983061 JOY983059:JOY983061 JFC983059:JFC983061 IVG983059:IVG983061 ILK983059:ILK983061 IBO983059:IBO983061 HRS983059:HRS983061 HHW983059:HHW983061 GYA983059:GYA983061 GOE983059:GOE983061 GEI983059:GEI983061 FUM983059:FUM983061 FKQ983059:FKQ983061 FAU983059:FAU983061 EQY983059:EQY983061 EHC983059:EHC983061 DXG983059:DXG983061 DNK983059:DNK983061 DDO983059:DDO983061 CTS983059:CTS983061 CJW983059:CJW983061 CAA983059:CAA983061 BQE983059:BQE983061 BGI983059:BGI983061 AWM983059:AWM983061 AMQ983059:AMQ983061 ACU983059:ACU983061 SY983059:SY983061 JC983059:JC983061 G983059:G983061 WVO917523:WVO917525 WLS917523:WLS917525 WBW917523:WBW917525 VSA917523:VSA917525 VIE917523:VIE917525 UYI917523:UYI917525 UOM917523:UOM917525 UEQ917523:UEQ917525 TUU917523:TUU917525 TKY917523:TKY917525 TBC917523:TBC917525 SRG917523:SRG917525 SHK917523:SHK917525 RXO917523:RXO917525 RNS917523:RNS917525 RDW917523:RDW917525 QUA917523:QUA917525 QKE917523:QKE917525 QAI917523:QAI917525 PQM917523:PQM917525 PGQ917523:PGQ917525 OWU917523:OWU917525 OMY917523:OMY917525 ODC917523:ODC917525 NTG917523:NTG917525 NJK917523:NJK917525 MZO917523:MZO917525 MPS917523:MPS917525 MFW917523:MFW917525 LWA917523:LWA917525 LME917523:LME917525 LCI917523:LCI917525 KSM917523:KSM917525 KIQ917523:KIQ917525 JYU917523:JYU917525 JOY917523:JOY917525 JFC917523:JFC917525 IVG917523:IVG917525 ILK917523:ILK917525 IBO917523:IBO917525 HRS917523:HRS917525 HHW917523:HHW917525 GYA917523:GYA917525 GOE917523:GOE917525 GEI917523:GEI917525 FUM917523:FUM917525 FKQ917523:FKQ917525 FAU917523:FAU917525 EQY917523:EQY917525 EHC917523:EHC917525 DXG917523:DXG917525 DNK917523:DNK917525 DDO917523:DDO917525 CTS917523:CTS917525 CJW917523:CJW917525 CAA917523:CAA917525 BQE917523:BQE917525 BGI917523:BGI917525 AWM917523:AWM917525 AMQ917523:AMQ917525 ACU917523:ACU917525 SY917523:SY917525 JC917523:JC917525 G917523:G917525 WVO851987:WVO851989 WLS851987:WLS851989 WBW851987:WBW851989 VSA851987:VSA851989 VIE851987:VIE851989 UYI851987:UYI851989 UOM851987:UOM851989 UEQ851987:UEQ851989 TUU851987:TUU851989 TKY851987:TKY851989 TBC851987:TBC851989 SRG851987:SRG851989 SHK851987:SHK851989 RXO851987:RXO851989 RNS851987:RNS851989 RDW851987:RDW851989 QUA851987:QUA851989 QKE851987:QKE851989 QAI851987:QAI851989 PQM851987:PQM851989 PGQ851987:PGQ851989 OWU851987:OWU851989 OMY851987:OMY851989 ODC851987:ODC851989 NTG851987:NTG851989 NJK851987:NJK851989 MZO851987:MZO851989 MPS851987:MPS851989 MFW851987:MFW851989 LWA851987:LWA851989 LME851987:LME851989 LCI851987:LCI851989 KSM851987:KSM851989 KIQ851987:KIQ851989 JYU851987:JYU851989 JOY851987:JOY851989 JFC851987:JFC851989 IVG851987:IVG851989 ILK851987:ILK851989 IBO851987:IBO851989 HRS851987:HRS851989 HHW851987:HHW851989 GYA851987:GYA851989 GOE851987:GOE851989 GEI851987:GEI851989 FUM851987:FUM851989 FKQ851987:FKQ851989 FAU851987:FAU851989 EQY851987:EQY851989 EHC851987:EHC851989 DXG851987:DXG851989 DNK851987:DNK851989 DDO851987:DDO851989 CTS851987:CTS851989 CJW851987:CJW851989 CAA851987:CAA851989 BQE851987:BQE851989 BGI851987:BGI851989 AWM851987:AWM851989 AMQ851987:AMQ851989 ACU851987:ACU851989 SY851987:SY851989 JC851987:JC851989 G851987:G851989 WVO786451:WVO786453 WLS786451:WLS786453 WBW786451:WBW786453 VSA786451:VSA786453 VIE786451:VIE786453 UYI786451:UYI786453 UOM786451:UOM786453 UEQ786451:UEQ786453 TUU786451:TUU786453 TKY786451:TKY786453 TBC786451:TBC786453 SRG786451:SRG786453 SHK786451:SHK786453 RXO786451:RXO786453 RNS786451:RNS786453 RDW786451:RDW786453 QUA786451:QUA786453 QKE786451:QKE786453 QAI786451:QAI786453 PQM786451:PQM786453 PGQ786451:PGQ786453 OWU786451:OWU786453 OMY786451:OMY786453 ODC786451:ODC786453 NTG786451:NTG786453 NJK786451:NJK786453 MZO786451:MZO786453 MPS786451:MPS786453 MFW786451:MFW786453 LWA786451:LWA786453 LME786451:LME786453 LCI786451:LCI786453 KSM786451:KSM786453 KIQ786451:KIQ786453 JYU786451:JYU786453 JOY786451:JOY786453 JFC786451:JFC786453 IVG786451:IVG786453 ILK786451:ILK786453 IBO786451:IBO786453 HRS786451:HRS786453 HHW786451:HHW786453 GYA786451:GYA786453 GOE786451:GOE786453 GEI786451:GEI786453 FUM786451:FUM786453 FKQ786451:FKQ786453 FAU786451:FAU786453 EQY786451:EQY786453 EHC786451:EHC786453 DXG786451:DXG786453 DNK786451:DNK786453 DDO786451:DDO786453 CTS786451:CTS786453 CJW786451:CJW786453 CAA786451:CAA786453 BQE786451:BQE786453 BGI786451:BGI786453 AWM786451:AWM786453 AMQ786451:AMQ786453 ACU786451:ACU786453 SY786451:SY786453 JC786451:JC786453 G786451:G786453 WVO720915:WVO720917 WLS720915:WLS720917 WBW720915:WBW720917 VSA720915:VSA720917 VIE720915:VIE720917 UYI720915:UYI720917 UOM720915:UOM720917 UEQ720915:UEQ720917 TUU720915:TUU720917 TKY720915:TKY720917 TBC720915:TBC720917 SRG720915:SRG720917 SHK720915:SHK720917 RXO720915:RXO720917 RNS720915:RNS720917 RDW720915:RDW720917 QUA720915:QUA720917 QKE720915:QKE720917 QAI720915:QAI720917 PQM720915:PQM720917 PGQ720915:PGQ720917 OWU720915:OWU720917 OMY720915:OMY720917 ODC720915:ODC720917 NTG720915:NTG720917 NJK720915:NJK720917 MZO720915:MZO720917 MPS720915:MPS720917 MFW720915:MFW720917 LWA720915:LWA720917 LME720915:LME720917 LCI720915:LCI720917 KSM720915:KSM720917 KIQ720915:KIQ720917 JYU720915:JYU720917 JOY720915:JOY720917 JFC720915:JFC720917 IVG720915:IVG720917 ILK720915:ILK720917 IBO720915:IBO720917 HRS720915:HRS720917 HHW720915:HHW720917 GYA720915:GYA720917 GOE720915:GOE720917 GEI720915:GEI720917 FUM720915:FUM720917 FKQ720915:FKQ720917 FAU720915:FAU720917 EQY720915:EQY720917 EHC720915:EHC720917 DXG720915:DXG720917 DNK720915:DNK720917 DDO720915:DDO720917 CTS720915:CTS720917 CJW720915:CJW720917 CAA720915:CAA720917 BQE720915:BQE720917 BGI720915:BGI720917 AWM720915:AWM720917 AMQ720915:AMQ720917 ACU720915:ACU720917 SY720915:SY720917 JC720915:JC720917 G720915:G720917 WVO655379:WVO655381 WLS655379:WLS655381 WBW655379:WBW655381 VSA655379:VSA655381 VIE655379:VIE655381 UYI655379:UYI655381 UOM655379:UOM655381 UEQ655379:UEQ655381 TUU655379:TUU655381 TKY655379:TKY655381 TBC655379:TBC655381 SRG655379:SRG655381 SHK655379:SHK655381 RXO655379:RXO655381 RNS655379:RNS655381 RDW655379:RDW655381 QUA655379:QUA655381 QKE655379:QKE655381 QAI655379:QAI655381 PQM655379:PQM655381 PGQ655379:PGQ655381 OWU655379:OWU655381 OMY655379:OMY655381 ODC655379:ODC655381 NTG655379:NTG655381 NJK655379:NJK655381 MZO655379:MZO655381 MPS655379:MPS655381 MFW655379:MFW655381 LWA655379:LWA655381 LME655379:LME655381 LCI655379:LCI655381 KSM655379:KSM655381 KIQ655379:KIQ655381 JYU655379:JYU655381 JOY655379:JOY655381 JFC655379:JFC655381 IVG655379:IVG655381 ILK655379:ILK655381 IBO655379:IBO655381 HRS655379:HRS655381 HHW655379:HHW655381 GYA655379:GYA655381 GOE655379:GOE655381 GEI655379:GEI655381 FUM655379:FUM655381 FKQ655379:FKQ655381 FAU655379:FAU655381 EQY655379:EQY655381 EHC655379:EHC655381 DXG655379:DXG655381 DNK655379:DNK655381 DDO655379:DDO655381 CTS655379:CTS655381 CJW655379:CJW655381 CAA655379:CAA655381 BQE655379:BQE655381 BGI655379:BGI655381 AWM655379:AWM655381 AMQ655379:AMQ655381 ACU655379:ACU655381 SY655379:SY655381 JC655379:JC655381 G655379:G655381 WVO589843:WVO589845 WLS589843:WLS589845 WBW589843:WBW589845 VSA589843:VSA589845 VIE589843:VIE589845 UYI589843:UYI589845 UOM589843:UOM589845 UEQ589843:UEQ589845 TUU589843:TUU589845 TKY589843:TKY589845 TBC589843:TBC589845 SRG589843:SRG589845 SHK589843:SHK589845 RXO589843:RXO589845 RNS589843:RNS589845 RDW589843:RDW589845 QUA589843:QUA589845 QKE589843:QKE589845 QAI589843:QAI589845 PQM589843:PQM589845 PGQ589843:PGQ589845 OWU589843:OWU589845 OMY589843:OMY589845 ODC589843:ODC589845 NTG589843:NTG589845 NJK589843:NJK589845 MZO589843:MZO589845 MPS589843:MPS589845 MFW589843:MFW589845 LWA589843:LWA589845 LME589843:LME589845 LCI589843:LCI589845 KSM589843:KSM589845 KIQ589843:KIQ589845 JYU589843:JYU589845 JOY589843:JOY589845 JFC589843:JFC589845 IVG589843:IVG589845 ILK589843:ILK589845 IBO589843:IBO589845 HRS589843:HRS589845 HHW589843:HHW589845 GYA589843:GYA589845 GOE589843:GOE589845 GEI589843:GEI589845 FUM589843:FUM589845 FKQ589843:FKQ589845 FAU589843:FAU589845 EQY589843:EQY589845 EHC589843:EHC589845 DXG589843:DXG589845 DNK589843:DNK589845 DDO589843:DDO589845 CTS589843:CTS589845 CJW589843:CJW589845 CAA589843:CAA589845 BQE589843:BQE589845 BGI589843:BGI589845 AWM589843:AWM589845 AMQ589843:AMQ589845 ACU589843:ACU589845 SY589843:SY589845 JC589843:JC589845 G589843:G589845 WVO524307:WVO524309 WLS524307:WLS524309 WBW524307:WBW524309 VSA524307:VSA524309 VIE524307:VIE524309 UYI524307:UYI524309 UOM524307:UOM524309 UEQ524307:UEQ524309 TUU524307:TUU524309 TKY524307:TKY524309 TBC524307:TBC524309 SRG524307:SRG524309 SHK524307:SHK524309 RXO524307:RXO524309 RNS524307:RNS524309 RDW524307:RDW524309 QUA524307:QUA524309 QKE524307:QKE524309 QAI524307:QAI524309 PQM524307:PQM524309 PGQ524307:PGQ524309 OWU524307:OWU524309 OMY524307:OMY524309 ODC524307:ODC524309 NTG524307:NTG524309 NJK524307:NJK524309 MZO524307:MZO524309 MPS524307:MPS524309 MFW524307:MFW524309 LWA524307:LWA524309 LME524307:LME524309 LCI524307:LCI524309 KSM524307:KSM524309 KIQ524307:KIQ524309 JYU524307:JYU524309 JOY524307:JOY524309 JFC524307:JFC524309 IVG524307:IVG524309 ILK524307:ILK524309 IBO524307:IBO524309 HRS524307:HRS524309 HHW524307:HHW524309 GYA524307:GYA524309 GOE524307:GOE524309 GEI524307:GEI524309 FUM524307:FUM524309 FKQ524307:FKQ524309 FAU524307:FAU524309 EQY524307:EQY524309 EHC524307:EHC524309 DXG524307:DXG524309 DNK524307:DNK524309 DDO524307:DDO524309 CTS524307:CTS524309 CJW524307:CJW524309 CAA524307:CAA524309 BQE524307:BQE524309 BGI524307:BGI524309 AWM524307:AWM524309 AMQ524307:AMQ524309 ACU524307:ACU524309 SY524307:SY524309 JC524307:JC524309 G524307:G524309 WVO458771:WVO458773 WLS458771:WLS458773 WBW458771:WBW458773 VSA458771:VSA458773 VIE458771:VIE458773 UYI458771:UYI458773 UOM458771:UOM458773 UEQ458771:UEQ458773 TUU458771:TUU458773 TKY458771:TKY458773 TBC458771:TBC458773 SRG458771:SRG458773 SHK458771:SHK458773 RXO458771:RXO458773 RNS458771:RNS458773 RDW458771:RDW458773 QUA458771:QUA458773 QKE458771:QKE458773 QAI458771:QAI458773 PQM458771:PQM458773 PGQ458771:PGQ458773 OWU458771:OWU458773 OMY458771:OMY458773 ODC458771:ODC458773 NTG458771:NTG458773 NJK458771:NJK458773 MZO458771:MZO458773 MPS458771:MPS458773 MFW458771:MFW458773 LWA458771:LWA458773 LME458771:LME458773 LCI458771:LCI458773 KSM458771:KSM458773 KIQ458771:KIQ458773 JYU458771:JYU458773 JOY458771:JOY458773 JFC458771:JFC458773 IVG458771:IVG458773 ILK458771:ILK458773 IBO458771:IBO458773 HRS458771:HRS458773 HHW458771:HHW458773 GYA458771:GYA458773 GOE458771:GOE458773 GEI458771:GEI458773 FUM458771:FUM458773 FKQ458771:FKQ458773 FAU458771:FAU458773 EQY458771:EQY458773 EHC458771:EHC458773 DXG458771:DXG458773 DNK458771:DNK458773 DDO458771:DDO458773 CTS458771:CTS458773 CJW458771:CJW458773 CAA458771:CAA458773 BQE458771:BQE458773 BGI458771:BGI458773 AWM458771:AWM458773 AMQ458771:AMQ458773 ACU458771:ACU458773 SY458771:SY458773 JC458771:JC458773 G458771:G458773 WVO393235:WVO393237 WLS393235:WLS393237 WBW393235:WBW393237 VSA393235:VSA393237 VIE393235:VIE393237 UYI393235:UYI393237 UOM393235:UOM393237 UEQ393235:UEQ393237 TUU393235:TUU393237 TKY393235:TKY393237 TBC393235:TBC393237 SRG393235:SRG393237 SHK393235:SHK393237 RXO393235:RXO393237 RNS393235:RNS393237 RDW393235:RDW393237 QUA393235:QUA393237 QKE393235:QKE393237 QAI393235:QAI393237 PQM393235:PQM393237 PGQ393235:PGQ393237 OWU393235:OWU393237 OMY393235:OMY393237 ODC393235:ODC393237 NTG393235:NTG393237 NJK393235:NJK393237 MZO393235:MZO393237 MPS393235:MPS393237 MFW393235:MFW393237 LWA393235:LWA393237 LME393235:LME393237 LCI393235:LCI393237 KSM393235:KSM393237 KIQ393235:KIQ393237 JYU393235:JYU393237 JOY393235:JOY393237 JFC393235:JFC393237 IVG393235:IVG393237 ILK393235:ILK393237 IBO393235:IBO393237 HRS393235:HRS393237 HHW393235:HHW393237 GYA393235:GYA393237 GOE393235:GOE393237 GEI393235:GEI393237 FUM393235:FUM393237 FKQ393235:FKQ393237 FAU393235:FAU393237 EQY393235:EQY393237 EHC393235:EHC393237 DXG393235:DXG393237 DNK393235:DNK393237 DDO393235:DDO393237 CTS393235:CTS393237 CJW393235:CJW393237 CAA393235:CAA393237 BQE393235:BQE393237 BGI393235:BGI393237 AWM393235:AWM393237 AMQ393235:AMQ393237 ACU393235:ACU393237 SY393235:SY393237 JC393235:JC393237 G393235:G393237 WVO327699:WVO327701 WLS327699:WLS327701 WBW327699:WBW327701 VSA327699:VSA327701 VIE327699:VIE327701 UYI327699:UYI327701 UOM327699:UOM327701 UEQ327699:UEQ327701 TUU327699:TUU327701 TKY327699:TKY327701 TBC327699:TBC327701 SRG327699:SRG327701 SHK327699:SHK327701 RXO327699:RXO327701 RNS327699:RNS327701 RDW327699:RDW327701 QUA327699:QUA327701 QKE327699:QKE327701 QAI327699:QAI327701 PQM327699:PQM327701 PGQ327699:PGQ327701 OWU327699:OWU327701 OMY327699:OMY327701 ODC327699:ODC327701 NTG327699:NTG327701 NJK327699:NJK327701 MZO327699:MZO327701 MPS327699:MPS327701 MFW327699:MFW327701 LWA327699:LWA327701 LME327699:LME327701 LCI327699:LCI327701 KSM327699:KSM327701 KIQ327699:KIQ327701 JYU327699:JYU327701 JOY327699:JOY327701 JFC327699:JFC327701 IVG327699:IVG327701 ILK327699:ILK327701 IBO327699:IBO327701 HRS327699:HRS327701 HHW327699:HHW327701 GYA327699:GYA327701 GOE327699:GOE327701 GEI327699:GEI327701 FUM327699:FUM327701 FKQ327699:FKQ327701 FAU327699:FAU327701 EQY327699:EQY327701 EHC327699:EHC327701 DXG327699:DXG327701 DNK327699:DNK327701 DDO327699:DDO327701 CTS327699:CTS327701 CJW327699:CJW327701 CAA327699:CAA327701 BQE327699:BQE327701 BGI327699:BGI327701 AWM327699:AWM327701 AMQ327699:AMQ327701 ACU327699:ACU327701 SY327699:SY327701 JC327699:JC327701 G327699:G327701 WVO262163:WVO262165 WLS262163:WLS262165 WBW262163:WBW262165 VSA262163:VSA262165 VIE262163:VIE262165 UYI262163:UYI262165 UOM262163:UOM262165 UEQ262163:UEQ262165 TUU262163:TUU262165 TKY262163:TKY262165 TBC262163:TBC262165 SRG262163:SRG262165 SHK262163:SHK262165 RXO262163:RXO262165 RNS262163:RNS262165 RDW262163:RDW262165 QUA262163:QUA262165 QKE262163:QKE262165 QAI262163:QAI262165 PQM262163:PQM262165 PGQ262163:PGQ262165 OWU262163:OWU262165 OMY262163:OMY262165 ODC262163:ODC262165 NTG262163:NTG262165 NJK262163:NJK262165 MZO262163:MZO262165 MPS262163:MPS262165 MFW262163:MFW262165 LWA262163:LWA262165 LME262163:LME262165 LCI262163:LCI262165 KSM262163:KSM262165 KIQ262163:KIQ262165 JYU262163:JYU262165 JOY262163:JOY262165 JFC262163:JFC262165 IVG262163:IVG262165 ILK262163:ILK262165 IBO262163:IBO262165 HRS262163:HRS262165 HHW262163:HHW262165 GYA262163:GYA262165 GOE262163:GOE262165 GEI262163:GEI262165 FUM262163:FUM262165 FKQ262163:FKQ262165 FAU262163:FAU262165 EQY262163:EQY262165 EHC262163:EHC262165 DXG262163:DXG262165 DNK262163:DNK262165 DDO262163:DDO262165 CTS262163:CTS262165 CJW262163:CJW262165 CAA262163:CAA262165 BQE262163:BQE262165 BGI262163:BGI262165 AWM262163:AWM262165 AMQ262163:AMQ262165 ACU262163:ACU262165 SY262163:SY262165 JC262163:JC262165 G262163:G262165 WVO196627:WVO196629 WLS196627:WLS196629 WBW196627:WBW196629 VSA196627:VSA196629 VIE196627:VIE196629 UYI196627:UYI196629 UOM196627:UOM196629 UEQ196627:UEQ196629 TUU196627:TUU196629 TKY196627:TKY196629 TBC196627:TBC196629 SRG196627:SRG196629 SHK196627:SHK196629 RXO196627:RXO196629 RNS196627:RNS196629 RDW196627:RDW196629 QUA196627:QUA196629 QKE196627:QKE196629 QAI196627:QAI196629 PQM196627:PQM196629 PGQ196627:PGQ196629 OWU196627:OWU196629 OMY196627:OMY196629 ODC196627:ODC196629 NTG196627:NTG196629 NJK196627:NJK196629 MZO196627:MZO196629 MPS196627:MPS196629 MFW196627:MFW196629 LWA196627:LWA196629 LME196627:LME196629 LCI196627:LCI196629 KSM196627:KSM196629 KIQ196627:KIQ196629 JYU196627:JYU196629 JOY196627:JOY196629 JFC196627:JFC196629 IVG196627:IVG196629 ILK196627:ILK196629 IBO196627:IBO196629 HRS196627:HRS196629 HHW196627:HHW196629 GYA196627:GYA196629 GOE196627:GOE196629 GEI196627:GEI196629 FUM196627:FUM196629 FKQ196627:FKQ196629 FAU196627:FAU196629 EQY196627:EQY196629 EHC196627:EHC196629 DXG196627:DXG196629 DNK196627:DNK196629 DDO196627:DDO196629 CTS196627:CTS196629 CJW196627:CJW196629 CAA196627:CAA196629 BQE196627:BQE196629 BGI196627:BGI196629 AWM196627:AWM196629 AMQ196627:AMQ196629 ACU196627:ACU196629 SY196627:SY196629 JC196627:JC196629 G196627:G196629 WVO131091:WVO131093 WLS131091:WLS131093 WBW131091:WBW131093 VSA131091:VSA131093 VIE131091:VIE131093 UYI131091:UYI131093 UOM131091:UOM131093 UEQ131091:UEQ131093 TUU131091:TUU131093 TKY131091:TKY131093 TBC131091:TBC131093 SRG131091:SRG131093 SHK131091:SHK131093 RXO131091:RXO131093 RNS131091:RNS131093 RDW131091:RDW131093 QUA131091:QUA131093 QKE131091:QKE131093 QAI131091:QAI131093 PQM131091:PQM131093 PGQ131091:PGQ131093 OWU131091:OWU131093 OMY131091:OMY131093 ODC131091:ODC131093 NTG131091:NTG131093 NJK131091:NJK131093 MZO131091:MZO131093 MPS131091:MPS131093 MFW131091:MFW131093 LWA131091:LWA131093 LME131091:LME131093 LCI131091:LCI131093 KSM131091:KSM131093 KIQ131091:KIQ131093 JYU131091:JYU131093 JOY131091:JOY131093 JFC131091:JFC131093 IVG131091:IVG131093 ILK131091:ILK131093 IBO131091:IBO131093 HRS131091:HRS131093 HHW131091:HHW131093 GYA131091:GYA131093 GOE131091:GOE131093 GEI131091:GEI131093 FUM131091:FUM131093 FKQ131091:FKQ131093 FAU131091:FAU131093 EQY131091:EQY131093 EHC131091:EHC131093 DXG131091:DXG131093 DNK131091:DNK131093 DDO131091:DDO131093 CTS131091:CTS131093 CJW131091:CJW131093 CAA131091:CAA131093 BQE131091:BQE131093 BGI131091:BGI131093 AWM131091:AWM131093 AMQ131091:AMQ131093 ACU131091:ACU131093 SY131091:SY131093 JC131091:JC131093 G131091:G131093 WVO65555:WVO65557 WLS65555:WLS65557 WBW65555:WBW65557 VSA65555:VSA65557 VIE65555:VIE65557 UYI65555:UYI65557 UOM65555:UOM65557 UEQ65555:UEQ65557 TUU65555:TUU65557 TKY65555:TKY65557 TBC65555:TBC65557 SRG65555:SRG65557 SHK65555:SHK65557 RXO65555:RXO65557 RNS65555:RNS65557 RDW65555:RDW65557 QUA65555:QUA65557 QKE65555:QKE65557 QAI65555:QAI65557 PQM65555:PQM65557 PGQ65555:PGQ65557 OWU65555:OWU65557 OMY65555:OMY65557 ODC65555:ODC65557 NTG65555:NTG65557 NJK65555:NJK65557 MZO65555:MZO65557 MPS65555:MPS65557 MFW65555:MFW65557 LWA65555:LWA65557 LME65555:LME65557 LCI65555:LCI65557 KSM65555:KSM65557 KIQ65555:KIQ65557 JYU65555:JYU65557 JOY65555:JOY65557 JFC65555:JFC65557 IVG65555:IVG65557 ILK65555:ILK65557 IBO65555:IBO65557 HRS65555:HRS65557 HHW65555:HHW65557 GYA65555:GYA65557 GOE65555:GOE65557 GEI65555:GEI65557 FUM65555:FUM65557 FKQ65555:FKQ65557 FAU65555:FAU65557 EQY65555:EQY65557 EHC65555:EHC65557 DXG65555:DXG65557 DNK65555:DNK65557 DDO65555:DDO65557 CTS65555:CTS65557 CJW65555:CJW65557 CAA65555:CAA65557 BQE65555:BQE65557 BGI65555:BGI65557 AWM65555:AWM65557 AMQ65555:AMQ65557 ACU65555:ACU65557 SY65555:SY65557 JC65555:JC65557 G65555:G65557 WVO19:WVO21 WLS19:WLS21 WBW19:WBW21 VSA19:VSA21 VIE19:VIE21 UYI19:UYI21 UOM19:UOM21 UEQ19:UEQ21 TUU19:TUU21 TKY19:TKY21 TBC19:TBC21 SRG19:SRG21 SHK19:SHK21 RXO19:RXO21 RNS19:RNS21 RDW19:RDW21 QUA19:QUA21 QKE19:QKE21 QAI19:QAI21 PQM19:PQM21 PGQ19:PGQ21 OWU19:OWU21 OMY19:OMY21 ODC19:ODC21 NTG19:NTG21 NJK19:NJK21 MZO19:MZO21 MPS19:MPS21 MFW19:MFW21 LWA19:LWA21 LME19:LME21 LCI19:LCI21 KSM19:KSM21 KIQ19:KIQ21 JYU19:JYU21 JOY19:JOY21 JFC19:JFC21 IVG19:IVG21 ILK19:ILK21 IBO19:IBO21 HRS19:HRS21 HHW19:HHW21 GYA19:GYA21 GOE19:GOE21 GEI19:GEI21 FUM19:FUM21 FKQ19:FKQ21 FAU19:FAU21 EQY19:EQY21 EHC19:EHC21 DXG19:DXG21 DNK19:DNK21 DDO19:DDO21 CTS19:CTS21 CJW19:CJW21 CAA19:CAA21 BQE19:BQE21 BGI19:BGI21 AWM19:AWM21 AMQ19:AMQ21 ACU19:ACU21 SY19:SY21 JC19:JC21" xr:uid="{00000000-0002-0000-0C00-000000000000}">
      <formula1>$I$12:$I$13</formula1>
    </dataValidation>
  </dataValidations>
  <pageMargins left="0.7" right="0.7" top="0.75" bottom="0.75" header="0.3" footer="0.3"/>
  <pageSetup orientation="portrait" horizontalDpi="300" verticalDpi="0" r:id="rId1"/>
  <customProperties>
    <customPr name="Sheet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ransitionEvaluation="1">
    <pageSetUpPr fitToPage="1"/>
  </sheetPr>
  <dimension ref="A2:D42"/>
  <sheetViews>
    <sheetView zoomScale="75" zoomScaleNormal="75" workbookViewId="0"/>
  </sheetViews>
  <sheetFormatPr defaultColWidth="8.4609375" defaultRowHeight="15.5"/>
  <cols>
    <col min="1" max="1" width="5.07421875" style="501" customWidth="1"/>
    <col min="2" max="2" width="77.3046875" style="501" customWidth="1"/>
    <col min="3" max="16384" width="8.4609375" style="501"/>
  </cols>
  <sheetData>
    <row r="2" spans="1:4" s="464" customFormat="1" ht="23">
      <c r="A2" s="478" t="str">
        <f>'Cover Page'!$A$11</f>
        <v>Company Name</v>
      </c>
    </row>
    <row r="3" spans="1:4" s="453" customFormat="1"/>
    <row r="4" spans="1:4" s="464" customFormat="1" ht="14">
      <c r="A4" s="479" t="str">
        <f>'Cover Page'!$H$9</f>
        <v>FOR THE QUARTER ENDED</v>
      </c>
      <c r="C4" s="480" t="str">
        <f>'Cover Page'!H$11</f>
        <v>March 31</v>
      </c>
      <c r="D4" s="481">
        <f>'Cover Page'!I$11</f>
        <v>2023</v>
      </c>
    </row>
    <row r="5" spans="1:4" s="464" customFormat="1" ht="14"/>
    <row r="7" spans="1:4">
      <c r="B7" s="393" t="s">
        <v>586</v>
      </c>
    </row>
    <row r="8" spans="1:4" ht="35.25" customHeight="1">
      <c r="B8" s="393" t="s">
        <v>33</v>
      </c>
    </row>
    <row r="9" spans="1:4" ht="15" customHeight="1">
      <c r="A9" s="4"/>
      <c r="B9" s="4"/>
    </row>
    <row r="10" spans="1:4" ht="15" customHeight="1">
      <c r="A10" s="397" t="s">
        <v>34</v>
      </c>
    </row>
    <row r="11" spans="1:4" ht="18" customHeight="1">
      <c r="A11" s="397"/>
      <c r="B11" s="394" t="s">
        <v>0</v>
      </c>
    </row>
    <row r="12" spans="1:4" ht="18" customHeight="1">
      <c r="A12" s="28"/>
      <c r="B12" s="394" t="s">
        <v>120</v>
      </c>
    </row>
    <row r="13" spans="1:4">
      <c r="A13" s="398"/>
      <c r="B13" s="394" t="s">
        <v>121</v>
      </c>
    </row>
    <row r="14" spans="1:4">
      <c r="A14" s="398"/>
      <c r="B14" s="394" t="s">
        <v>734</v>
      </c>
    </row>
    <row r="15" spans="1:4">
      <c r="A15" s="397"/>
      <c r="B15" s="395"/>
    </row>
    <row r="16" spans="1:4" ht="18" customHeight="1">
      <c r="A16" s="18" t="s">
        <v>587</v>
      </c>
      <c r="B16" s="502"/>
    </row>
    <row r="17" spans="1:2" ht="18" customHeight="1">
      <c r="A17" s="503"/>
      <c r="B17" s="394" t="s">
        <v>29</v>
      </c>
    </row>
    <row r="18" spans="1:2" ht="18" customHeight="1">
      <c r="A18" s="28"/>
      <c r="B18" s="394" t="s">
        <v>735</v>
      </c>
    </row>
    <row r="19" spans="1:2" ht="18" customHeight="1">
      <c r="A19" s="28"/>
      <c r="B19" s="394" t="s">
        <v>736</v>
      </c>
    </row>
    <row r="20" spans="1:2" ht="18" customHeight="1">
      <c r="A20" s="28"/>
      <c r="B20" s="394" t="s">
        <v>589</v>
      </c>
    </row>
    <row r="21" spans="1:2" ht="18" customHeight="1">
      <c r="A21" s="28"/>
      <c r="B21" s="394" t="s">
        <v>588</v>
      </c>
    </row>
    <row r="22" spans="1:2" ht="18" customHeight="1">
      <c r="A22" s="28"/>
      <c r="B22" s="394" t="s">
        <v>590</v>
      </c>
    </row>
    <row r="23" spans="1:2" ht="18" customHeight="1">
      <c r="A23" s="398"/>
      <c r="B23" s="394" t="s">
        <v>645</v>
      </c>
    </row>
    <row r="24" spans="1:2" ht="18" customHeight="1">
      <c r="A24" s="504"/>
      <c r="B24" s="395"/>
    </row>
    <row r="25" spans="1:2" ht="18" customHeight="1">
      <c r="A25" s="396" t="s">
        <v>35</v>
      </c>
      <c r="B25" s="502"/>
    </row>
    <row r="26" spans="1:2" ht="18" customHeight="1">
      <c r="A26" s="397"/>
      <c r="B26" s="394" t="s">
        <v>591</v>
      </c>
    </row>
    <row r="27" spans="1:2" ht="18" customHeight="1">
      <c r="A27" s="28"/>
      <c r="B27" s="394" t="s">
        <v>74</v>
      </c>
    </row>
    <row r="28" spans="1:2" ht="18" customHeight="1">
      <c r="A28" s="28"/>
      <c r="B28" s="394" t="s">
        <v>119</v>
      </c>
    </row>
    <row r="29" spans="1:2" ht="18" customHeight="1">
      <c r="A29" s="28"/>
      <c r="B29" s="394" t="s">
        <v>195</v>
      </c>
    </row>
    <row r="30" spans="1:2" ht="18" customHeight="1">
      <c r="A30" s="28"/>
      <c r="B30" s="394" t="s">
        <v>592</v>
      </c>
    </row>
    <row r="31" spans="1:2" ht="18" customHeight="1">
      <c r="A31" s="398"/>
      <c r="B31" s="394" t="s">
        <v>593</v>
      </c>
    </row>
    <row r="33" spans="1:2" ht="18" customHeight="1">
      <c r="A33" s="397" t="s">
        <v>28</v>
      </c>
      <c r="B33" s="502"/>
    </row>
    <row r="34" spans="1:2" ht="18" customHeight="1">
      <c r="A34" s="397"/>
      <c r="B34" s="394" t="s">
        <v>594</v>
      </c>
    </row>
    <row r="35" spans="1:2" ht="18" customHeight="1">
      <c r="A35" s="28"/>
      <c r="B35" s="394" t="s">
        <v>595</v>
      </c>
    </row>
    <row r="36" spans="1:2" ht="18" customHeight="1">
      <c r="A36" s="28"/>
      <c r="B36" s="394" t="s">
        <v>596</v>
      </c>
    </row>
    <row r="37" spans="1:2" ht="18" customHeight="1">
      <c r="A37" s="398"/>
      <c r="B37" s="394" t="s">
        <v>475</v>
      </c>
    </row>
    <row r="38" spans="1:2" ht="18" customHeight="1">
      <c r="A38" s="504"/>
      <c r="B38" s="505"/>
    </row>
    <row r="39" spans="1:2" ht="18" customHeight="1">
      <c r="A39" s="504"/>
      <c r="B39" s="505"/>
    </row>
    <row r="40" spans="1:2" ht="15" customHeight="1">
      <c r="A40" s="506"/>
    </row>
    <row r="41" spans="1:2" ht="18" customHeight="1">
      <c r="A41" s="506"/>
      <c r="B41" s="502"/>
    </row>
    <row r="42" spans="1:2" ht="15" customHeight="1">
      <c r="A42" s="25"/>
      <c r="B42" s="4"/>
    </row>
  </sheetData>
  <hyperlinks>
    <hyperlink ref="B17" location="'Summary of Investments'!A1" display="Summary of Investments" xr:uid="{F8A4CA22-98C3-4E6F-B26C-9F772B50198D}"/>
    <hyperlink ref="B27" location="'Investment Return'!A1" display="Investment Return" xr:uid="{6D97FE2D-72F6-4C91-91D1-B76639D058BE}"/>
    <hyperlink ref="B11" location="'Form-Assets Long-term'!A1" display="Assets" xr:uid="{110F1F80-170A-45A6-B0AC-D401F7BDFEA9}"/>
    <hyperlink ref="B12" location="'Form-Liabilities &amp; Eq Long-term'!A1" display="Liabilities and Equity" xr:uid="{ED4C4805-2B6E-4ED4-811E-2D3EE1F8D033}"/>
    <hyperlink ref="B13" location="'Form-Statement of P&amp;L Long-term'!A1" display="Statement of Profit or Loss" xr:uid="{DC363A55-51C8-467D-9A24-79AFEBB1DDBB}"/>
    <hyperlink ref="B21" location="'Receivable From Payable To'!A1" display="Receivable From Payable To" xr:uid="{DC029312-79E4-4C62-8BFE-F378A59F4DE7}"/>
    <hyperlink ref="B20" location="'Reinsurance Cont Held Summary'!A1" display="Reinsurance Cont Held Summary" xr:uid="{DCB4AC25-0B19-4E93-A825-E2D035E867DD}"/>
    <hyperlink ref="B22" location="'Statement of Equity'!A1" display="Statement of Equity" xr:uid="{02B5112E-7911-442D-BB44-716BFE9BB8BA}"/>
    <hyperlink ref="B26" location="'Long-Term Line of Business'!A1" display="Long-term Line of Business" xr:uid="{5130BCF6-02A0-4AA9-ABB5-DFD15EF18FBB}"/>
    <hyperlink ref="B28" location="'Ins Serv &amp; Other Operating exp'!A1" display="Insurance Service and Other Operating Expenses" xr:uid="{68E79C42-B611-424C-849F-1CC889203B50}"/>
    <hyperlink ref="B29" location="'Policyholder Benefits'!A1" display="Policyholder Benefits" xr:uid="{0BF25593-3071-4479-9754-9F0F6B4A5F98}"/>
    <hyperlink ref="B30" location="'Net Exp From Reins. Cont Held'!A1" display="Net Expenses from Reinsurance Contracts Held" xr:uid="{60E97CAE-3066-46C6-BA3B-3FD0B8646FC8}"/>
    <hyperlink ref="B31" location="'LongTerm Premium Tax Report'!A1" display="LongTerm Premium Tax Report" xr:uid="{139AF7F1-F69D-4598-8CC9-4F1994D35615}"/>
    <hyperlink ref="B34" location="'Risk Free Rates- Bottom Up'!A1" display="Risk Free Rates and Liquidity Premium by Line of Business (Bottom-Up Approach)" xr:uid="{F7ED23AE-D38C-4195-8821-BA4ECA938CFF}"/>
    <hyperlink ref="B35" location="'Risk Free Rates- Top Down'!A1" display="Risk Free Rates and Liquidity Premium by Line of Business (Top-Down Approach)" xr:uid="{25FB4DEF-AAAD-4081-8ADD-920B43A8730D}"/>
    <hyperlink ref="B36" location="'EWT Ratios'!A1" display="EWT Ratios" xr:uid="{F77EE586-D267-4313-8935-2093534FF3C9}"/>
    <hyperlink ref="B37" location="'Error Validation Page'!A1" display="Error Validation Page" xr:uid="{1A5FA902-68B5-4C96-8F00-0CEA908A3711}"/>
    <hyperlink ref="B23" location="'Insurance and Reinsurance'!A1" display="Insurance and Reinsurance" xr:uid="{11EB57AB-CBEF-411B-A887-C0C4F2AF634B}"/>
    <hyperlink ref="B14" location="'Notes to The Financial Stat.'!A1" display="Statement of Profit or Loss" xr:uid="{0C0B701D-3CDD-4D92-A739-48D693B27EA1}"/>
    <hyperlink ref="B19" location="'Foreclosures in Process'!A1" display="Foreclosures in Process" xr:uid="{D039037E-AE4A-48BD-8DC1-85B32FBF8FEC}"/>
    <hyperlink ref="B18" location="'10 Largest Mortgage Loans'!A1" display="10 Largest Mortgage Loans- Commercial &amp; Residential" xr:uid="{3EFEFF44-6AB3-4DAE-BE7A-272283E647C9}"/>
  </hyperlinks>
  <printOptions horizontalCentered="1"/>
  <pageMargins left="0.196850393700787" right="0.196850393700787" top="0.59055118110236204" bottom="0.78740157480314998" header="0.39370078740157499" footer="0.39370078740157499"/>
  <pageSetup paperSize="5" scale="77" orientation="portrait" useFirstPageNumber="1" r:id="rId1"/>
  <headerFooter alignWithMargins="0">
    <oddHeader xml:space="preserve">&amp;R&amp;14    </oddHeader>
    <oddFooter>&amp;CPage &amp;P
&amp;RLIFE Supervisory Quarterly Return LF2 (2023)</oddFooter>
  </headerFooter>
  <customProperties>
    <customPr name="Sheet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0"/>
  <sheetViews>
    <sheetView workbookViewId="0"/>
  </sheetViews>
  <sheetFormatPr defaultRowHeight="12.5"/>
  <cols>
    <col min="1" max="1" width="29.53515625" style="107" customWidth="1"/>
    <col min="2" max="2" width="16.84375" style="107" customWidth="1"/>
    <col min="3" max="3" width="6.765625" style="107" customWidth="1"/>
    <col min="4" max="256" width="8.84375" style="107"/>
    <col min="257" max="257" width="29.53515625" style="107" customWidth="1"/>
    <col min="258" max="258" width="16.84375" style="107" customWidth="1"/>
    <col min="259" max="259" width="6.765625" style="107" customWidth="1"/>
    <col min="260" max="512" width="8.84375" style="107"/>
    <col min="513" max="513" width="29.53515625" style="107" customWidth="1"/>
    <col min="514" max="514" width="16.84375" style="107" customWidth="1"/>
    <col min="515" max="515" width="6.765625" style="107" customWidth="1"/>
    <col min="516" max="768" width="8.84375" style="107"/>
    <col min="769" max="769" width="29.53515625" style="107" customWidth="1"/>
    <col min="770" max="770" width="16.84375" style="107" customWidth="1"/>
    <col min="771" max="771" width="6.765625" style="107" customWidth="1"/>
    <col min="772" max="1024" width="8.84375" style="107"/>
    <col min="1025" max="1025" width="29.53515625" style="107" customWidth="1"/>
    <col min="1026" max="1026" width="16.84375" style="107" customWidth="1"/>
    <col min="1027" max="1027" width="6.765625" style="107" customWidth="1"/>
    <col min="1028" max="1280" width="8.84375" style="107"/>
    <col min="1281" max="1281" width="29.53515625" style="107" customWidth="1"/>
    <col min="1282" max="1282" width="16.84375" style="107" customWidth="1"/>
    <col min="1283" max="1283" width="6.765625" style="107" customWidth="1"/>
    <col min="1284" max="1536" width="8.84375" style="107"/>
    <col min="1537" max="1537" width="29.53515625" style="107" customWidth="1"/>
    <col min="1538" max="1538" width="16.84375" style="107" customWidth="1"/>
    <col min="1539" max="1539" width="6.765625" style="107" customWidth="1"/>
    <col min="1540" max="1792" width="8.84375" style="107"/>
    <col min="1793" max="1793" width="29.53515625" style="107" customWidth="1"/>
    <col min="1794" max="1794" width="16.84375" style="107" customWidth="1"/>
    <col min="1795" max="1795" width="6.765625" style="107" customWidth="1"/>
    <col min="1796" max="2048" width="8.84375" style="107"/>
    <col min="2049" max="2049" width="29.53515625" style="107" customWidth="1"/>
    <col min="2050" max="2050" width="16.84375" style="107" customWidth="1"/>
    <col min="2051" max="2051" width="6.765625" style="107" customWidth="1"/>
    <col min="2052" max="2304" width="8.84375" style="107"/>
    <col min="2305" max="2305" width="29.53515625" style="107" customWidth="1"/>
    <col min="2306" max="2306" width="16.84375" style="107" customWidth="1"/>
    <col min="2307" max="2307" width="6.765625" style="107" customWidth="1"/>
    <col min="2308" max="2560" width="8.84375" style="107"/>
    <col min="2561" max="2561" width="29.53515625" style="107" customWidth="1"/>
    <col min="2562" max="2562" width="16.84375" style="107" customWidth="1"/>
    <col min="2563" max="2563" width="6.765625" style="107" customWidth="1"/>
    <col min="2564" max="2816" width="8.84375" style="107"/>
    <col min="2817" max="2817" width="29.53515625" style="107" customWidth="1"/>
    <col min="2818" max="2818" width="16.84375" style="107" customWidth="1"/>
    <col min="2819" max="2819" width="6.765625" style="107" customWidth="1"/>
    <col min="2820" max="3072" width="8.84375" style="107"/>
    <col min="3073" max="3073" width="29.53515625" style="107" customWidth="1"/>
    <col min="3074" max="3074" width="16.84375" style="107" customWidth="1"/>
    <col min="3075" max="3075" width="6.765625" style="107" customWidth="1"/>
    <col min="3076" max="3328" width="8.84375" style="107"/>
    <col min="3329" max="3329" width="29.53515625" style="107" customWidth="1"/>
    <col min="3330" max="3330" width="16.84375" style="107" customWidth="1"/>
    <col min="3331" max="3331" width="6.765625" style="107" customWidth="1"/>
    <col min="3332" max="3584" width="8.84375" style="107"/>
    <col min="3585" max="3585" width="29.53515625" style="107" customWidth="1"/>
    <col min="3586" max="3586" width="16.84375" style="107" customWidth="1"/>
    <col min="3587" max="3587" width="6.765625" style="107" customWidth="1"/>
    <col min="3588" max="3840" width="8.84375" style="107"/>
    <col min="3841" max="3841" width="29.53515625" style="107" customWidth="1"/>
    <col min="3842" max="3842" width="16.84375" style="107" customWidth="1"/>
    <col min="3843" max="3843" width="6.765625" style="107" customWidth="1"/>
    <col min="3844" max="4096" width="8.84375" style="107"/>
    <col min="4097" max="4097" width="29.53515625" style="107" customWidth="1"/>
    <col min="4098" max="4098" width="16.84375" style="107" customWidth="1"/>
    <col min="4099" max="4099" width="6.765625" style="107" customWidth="1"/>
    <col min="4100" max="4352" width="8.84375" style="107"/>
    <col min="4353" max="4353" width="29.53515625" style="107" customWidth="1"/>
    <col min="4354" max="4354" width="16.84375" style="107" customWidth="1"/>
    <col min="4355" max="4355" width="6.765625" style="107" customWidth="1"/>
    <col min="4356" max="4608" width="8.84375" style="107"/>
    <col min="4609" max="4609" width="29.53515625" style="107" customWidth="1"/>
    <col min="4610" max="4610" width="16.84375" style="107" customWidth="1"/>
    <col min="4611" max="4611" width="6.765625" style="107" customWidth="1"/>
    <col min="4612" max="4864" width="8.84375" style="107"/>
    <col min="4865" max="4865" width="29.53515625" style="107" customWidth="1"/>
    <col min="4866" max="4866" width="16.84375" style="107" customWidth="1"/>
    <col min="4867" max="4867" width="6.765625" style="107" customWidth="1"/>
    <col min="4868" max="5120" width="8.84375" style="107"/>
    <col min="5121" max="5121" width="29.53515625" style="107" customWidth="1"/>
    <col min="5122" max="5122" width="16.84375" style="107" customWidth="1"/>
    <col min="5123" max="5123" width="6.765625" style="107" customWidth="1"/>
    <col min="5124" max="5376" width="8.84375" style="107"/>
    <col min="5377" max="5377" width="29.53515625" style="107" customWidth="1"/>
    <col min="5378" max="5378" width="16.84375" style="107" customWidth="1"/>
    <col min="5379" max="5379" width="6.765625" style="107" customWidth="1"/>
    <col min="5380" max="5632" width="8.84375" style="107"/>
    <col min="5633" max="5633" width="29.53515625" style="107" customWidth="1"/>
    <col min="5634" max="5634" width="16.84375" style="107" customWidth="1"/>
    <col min="5635" max="5635" width="6.765625" style="107" customWidth="1"/>
    <col min="5636" max="5888" width="8.84375" style="107"/>
    <col min="5889" max="5889" width="29.53515625" style="107" customWidth="1"/>
    <col min="5890" max="5890" width="16.84375" style="107" customWidth="1"/>
    <col min="5891" max="5891" width="6.765625" style="107" customWidth="1"/>
    <col min="5892" max="6144" width="8.84375" style="107"/>
    <col min="6145" max="6145" width="29.53515625" style="107" customWidth="1"/>
    <col min="6146" max="6146" width="16.84375" style="107" customWidth="1"/>
    <col min="6147" max="6147" width="6.765625" style="107" customWidth="1"/>
    <col min="6148" max="6400" width="8.84375" style="107"/>
    <col min="6401" max="6401" width="29.53515625" style="107" customWidth="1"/>
    <col min="6402" max="6402" width="16.84375" style="107" customWidth="1"/>
    <col min="6403" max="6403" width="6.765625" style="107" customWidth="1"/>
    <col min="6404" max="6656" width="8.84375" style="107"/>
    <col min="6657" max="6657" width="29.53515625" style="107" customWidth="1"/>
    <col min="6658" max="6658" width="16.84375" style="107" customWidth="1"/>
    <col min="6659" max="6659" width="6.765625" style="107" customWidth="1"/>
    <col min="6660" max="6912" width="8.84375" style="107"/>
    <col min="6913" max="6913" width="29.53515625" style="107" customWidth="1"/>
    <col min="6914" max="6914" width="16.84375" style="107" customWidth="1"/>
    <col min="6915" max="6915" width="6.765625" style="107" customWidth="1"/>
    <col min="6916" max="7168" width="8.84375" style="107"/>
    <col min="7169" max="7169" width="29.53515625" style="107" customWidth="1"/>
    <col min="7170" max="7170" width="16.84375" style="107" customWidth="1"/>
    <col min="7171" max="7171" width="6.765625" style="107" customWidth="1"/>
    <col min="7172" max="7424" width="8.84375" style="107"/>
    <col min="7425" max="7425" width="29.53515625" style="107" customWidth="1"/>
    <col min="7426" max="7426" width="16.84375" style="107" customWidth="1"/>
    <col min="7427" max="7427" width="6.765625" style="107" customWidth="1"/>
    <col min="7428" max="7680" width="8.84375" style="107"/>
    <col min="7681" max="7681" width="29.53515625" style="107" customWidth="1"/>
    <col min="7682" max="7682" width="16.84375" style="107" customWidth="1"/>
    <col min="7683" max="7683" width="6.765625" style="107" customWidth="1"/>
    <col min="7684" max="7936" width="8.84375" style="107"/>
    <col min="7937" max="7937" width="29.53515625" style="107" customWidth="1"/>
    <col min="7938" max="7938" width="16.84375" style="107" customWidth="1"/>
    <col min="7939" max="7939" width="6.765625" style="107" customWidth="1"/>
    <col min="7940" max="8192" width="8.84375" style="107"/>
    <col min="8193" max="8193" width="29.53515625" style="107" customWidth="1"/>
    <col min="8194" max="8194" width="16.84375" style="107" customWidth="1"/>
    <col min="8195" max="8195" width="6.765625" style="107" customWidth="1"/>
    <col min="8196" max="8448" width="8.84375" style="107"/>
    <col min="8449" max="8449" width="29.53515625" style="107" customWidth="1"/>
    <col min="8450" max="8450" width="16.84375" style="107" customWidth="1"/>
    <col min="8451" max="8451" width="6.765625" style="107" customWidth="1"/>
    <col min="8452" max="8704" width="8.84375" style="107"/>
    <col min="8705" max="8705" width="29.53515625" style="107" customWidth="1"/>
    <col min="8706" max="8706" width="16.84375" style="107" customWidth="1"/>
    <col min="8707" max="8707" width="6.765625" style="107" customWidth="1"/>
    <col min="8708" max="8960" width="8.84375" style="107"/>
    <col min="8961" max="8961" width="29.53515625" style="107" customWidth="1"/>
    <col min="8962" max="8962" width="16.84375" style="107" customWidth="1"/>
    <col min="8963" max="8963" width="6.765625" style="107" customWidth="1"/>
    <col min="8964" max="9216" width="8.84375" style="107"/>
    <col min="9217" max="9217" width="29.53515625" style="107" customWidth="1"/>
    <col min="9218" max="9218" width="16.84375" style="107" customWidth="1"/>
    <col min="9219" max="9219" width="6.765625" style="107" customWidth="1"/>
    <col min="9220" max="9472" width="8.84375" style="107"/>
    <col min="9473" max="9473" width="29.53515625" style="107" customWidth="1"/>
    <col min="9474" max="9474" width="16.84375" style="107" customWidth="1"/>
    <col min="9475" max="9475" width="6.765625" style="107" customWidth="1"/>
    <col min="9476" max="9728" width="8.84375" style="107"/>
    <col min="9729" max="9729" width="29.53515625" style="107" customWidth="1"/>
    <col min="9730" max="9730" width="16.84375" style="107" customWidth="1"/>
    <col min="9731" max="9731" width="6.765625" style="107" customWidth="1"/>
    <col min="9732" max="9984" width="8.84375" style="107"/>
    <col min="9985" max="9985" width="29.53515625" style="107" customWidth="1"/>
    <col min="9986" max="9986" width="16.84375" style="107" customWidth="1"/>
    <col min="9987" max="9987" width="6.765625" style="107" customWidth="1"/>
    <col min="9988" max="10240" width="8.84375" style="107"/>
    <col min="10241" max="10241" width="29.53515625" style="107" customWidth="1"/>
    <col min="10242" max="10242" width="16.84375" style="107" customWidth="1"/>
    <col min="10243" max="10243" width="6.765625" style="107" customWidth="1"/>
    <col min="10244" max="10496" width="8.84375" style="107"/>
    <col min="10497" max="10497" width="29.53515625" style="107" customWidth="1"/>
    <col min="10498" max="10498" width="16.84375" style="107" customWidth="1"/>
    <col min="10499" max="10499" width="6.765625" style="107" customWidth="1"/>
    <col min="10500" max="10752" width="8.84375" style="107"/>
    <col min="10753" max="10753" width="29.53515625" style="107" customWidth="1"/>
    <col min="10754" max="10754" width="16.84375" style="107" customWidth="1"/>
    <col min="10755" max="10755" width="6.765625" style="107" customWidth="1"/>
    <col min="10756" max="11008" width="8.84375" style="107"/>
    <col min="11009" max="11009" width="29.53515625" style="107" customWidth="1"/>
    <col min="11010" max="11010" width="16.84375" style="107" customWidth="1"/>
    <col min="11011" max="11011" width="6.765625" style="107" customWidth="1"/>
    <col min="11012" max="11264" width="8.84375" style="107"/>
    <col min="11265" max="11265" width="29.53515625" style="107" customWidth="1"/>
    <col min="11266" max="11266" width="16.84375" style="107" customWidth="1"/>
    <col min="11267" max="11267" width="6.765625" style="107" customWidth="1"/>
    <col min="11268" max="11520" width="8.84375" style="107"/>
    <col min="11521" max="11521" width="29.53515625" style="107" customWidth="1"/>
    <col min="11522" max="11522" width="16.84375" style="107" customWidth="1"/>
    <col min="11523" max="11523" width="6.765625" style="107" customWidth="1"/>
    <col min="11524" max="11776" width="8.84375" style="107"/>
    <col min="11777" max="11777" width="29.53515625" style="107" customWidth="1"/>
    <col min="11778" max="11778" width="16.84375" style="107" customWidth="1"/>
    <col min="11779" max="11779" width="6.765625" style="107" customWidth="1"/>
    <col min="11780" max="12032" width="8.84375" style="107"/>
    <col min="12033" max="12033" width="29.53515625" style="107" customWidth="1"/>
    <col min="12034" max="12034" width="16.84375" style="107" customWidth="1"/>
    <col min="12035" max="12035" width="6.765625" style="107" customWidth="1"/>
    <col min="12036" max="12288" width="8.84375" style="107"/>
    <col min="12289" max="12289" width="29.53515625" style="107" customWidth="1"/>
    <col min="12290" max="12290" width="16.84375" style="107" customWidth="1"/>
    <col min="12291" max="12291" width="6.765625" style="107" customWidth="1"/>
    <col min="12292" max="12544" width="8.84375" style="107"/>
    <col min="12545" max="12545" width="29.53515625" style="107" customWidth="1"/>
    <col min="12546" max="12546" width="16.84375" style="107" customWidth="1"/>
    <col min="12547" max="12547" width="6.765625" style="107" customWidth="1"/>
    <col min="12548" max="12800" width="8.84375" style="107"/>
    <col min="12801" max="12801" width="29.53515625" style="107" customWidth="1"/>
    <col min="12802" max="12802" width="16.84375" style="107" customWidth="1"/>
    <col min="12803" max="12803" width="6.765625" style="107" customWidth="1"/>
    <col min="12804" max="13056" width="8.84375" style="107"/>
    <col min="13057" max="13057" width="29.53515625" style="107" customWidth="1"/>
    <col min="13058" max="13058" width="16.84375" style="107" customWidth="1"/>
    <col min="13059" max="13059" width="6.765625" style="107" customWidth="1"/>
    <col min="13060" max="13312" width="8.84375" style="107"/>
    <col min="13313" max="13313" width="29.53515625" style="107" customWidth="1"/>
    <col min="13314" max="13314" width="16.84375" style="107" customWidth="1"/>
    <col min="13315" max="13315" width="6.765625" style="107" customWidth="1"/>
    <col min="13316" max="13568" width="8.84375" style="107"/>
    <col min="13569" max="13569" width="29.53515625" style="107" customWidth="1"/>
    <col min="13570" max="13570" width="16.84375" style="107" customWidth="1"/>
    <col min="13571" max="13571" width="6.765625" style="107" customWidth="1"/>
    <col min="13572" max="13824" width="8.84375" style="107"/>
    <col min="13825" max="13825" width="29.53515625" style="107" customWidth="1"/>
    <col min="13826" max="13826" width="16.84375" style="107" customWidth="1"/>
    <col min="13827" max="13827" width="6.765625" style="107" customWidth="1"/>
    <col min="13828" max="14080" width="8.84375" style="107"/>
    <col min="14081" max="14081" width="29.53515625" style="107" customWidth="1"/>
    <col min="14082" max="14082" width="16.84375" style="107" customWidth="1"/>
    <col min="14083" max="14083" width="6.765625" style="107" customWidth="1"/>
    <col min="14084" max="14336" width="8.84375" style="107"/>
    <col min="14337" max="14337" width="29.53515625" style="107" customWidth="1"/>
    <col min="14338" max="14338" width="16.84375" style="107" customWidth="1"/>
    <col min="14339" max="14339" width="6.765625" style="107" customWidth="1"/>
    <col min="14340" max="14592" width="8.84375" style="107"/>
    <col min="14593" max="14593" width="29.53515625" style="107" customWidth="1"/>
    <col min="14594" max="14594" width="16.84375" style="107" customWidth="1"/>
    <col min="14595" max="14595" width="6.765625" style="107" customWidth="1"/>
    <col min="14596" max="14848" width="8.84375" style="107"/>
    <col min="14849" max="14849" width="29.53515625" style="107" customWidth="1"/>
    <col min="14850" max="14850" width="16.84375" style="107" customWidth="1"/>
    <col min="14851" max="14851" width="6.765625" style="107" customWidth="1"/>
    <col min="14852" max="15104" width="8.84375" style="107"/>
    <col min="15105" max="15105" width="29.53515625" style="107" customWidth="1"/>
    <col min="15106" max="15106" width="16.84375" style="107" customWidth="1"/>
    <col min="15107" max="15107" width="6.765625" style="107" customWidth="1"/>
    <col min="15108" max="15360" width="8.84375" style="107"/>
    <col min="15361" max="15361" width="29.53515625" style="107" customWidth="1"/>
    <col min="15362" max="15362" width="16.84375" style="107" customWidth="1"/>
    <col min="15363" max="15363" width="6.765625" style="107" customWidth="1"/>
    <col min="15364" max="15616" width="8.84375" style="107"/>
    <col min="15617" max="15617" width="29.53515625" style="107" customWidth="1"/>
    <col min="15618" max="15618" width="16.84375" style="107" customWidth="1"/>
    <col min="15619" max="15619" width="6.765625" style="107" customWidth="1"/>
    <col min="15620" max="15872" width="8.84375" style="107"/>
    <col min="15873" max="15873" width="29.53515625" style="107" customWidth="1"/>
    <col min="15874" max="15874" width="16.84375" style="107" customWidth="1"/>
    <col min="15875" max="15875" width="6.765625" style="107" customWidth="1"/>
    <col min="15876" max="16128" width="8.84375" style="107"/>
    <col min="16129" max="16129" width="29.53515625" style="107" customWidth="1"/>
    <col min="16130" max="16130" width="16.84375" style="107" customWidth="1"/>
    <col min="16131" max="16131" width="6.765625" style="107" customWidth="1"/>
    <col min="16132" max="16384" width="8.84375" style="107"/>
  </cols>
  <sheetData>
    <row r="1" spans="1:3" ht="20">
      <c r="A1" s="116" t="s">
        <v>265</v>
      </c>
    </row>
    <row r="2" spans="1:3" ht="13">
      <c r="A2" s="117"/>
    </row>
    <row r="3" spans="1:3" ht="13">
      <c r="A3" s="118" t="s">
        <v>266</v>
      </c>
      <c r="B3" s="119"/>
    </row>
    <row r="5" spans="1:3" ht="13">
      <c r="A5" s="120"/>
      <c r="B5" s="121" t="s">
        <v>267</v>
      </c>
    </row>
    <row r="6" spans="1:3" ht="13">
      <c r="A6" s="120" t="s">
        <v>268</v>
      </c>
      <c r="B6" s="122"/>
    </row>
    <row r="7" spans="1:3" ht="13">
      <c r="A7" s="123" t="s">
        <v>269</v>
      </c>
      <c r="B7" s="124">
        <f>'Asset Default Risk'!D52</f>
        <v>0</v>
      </c>
    </row>
    <row r="8" spans="1:3" ht="13">
      <c r="A8" s="123" t="s">
        <v>270</v>
      </c>
      <c r="B8" s="124">
        <f>'Off Balance Sheet Risk'!F18</f>
        <v>0</v>
      </c>
    </row>
    <row r="9" spans="1:3" ht="13">
      <c r="A9" s="123" t="s">
        <v>271</v>
      </c>
      <c r="B9" s="124">
        <f>'Foreign Currency Mismatch Risk'!G17</f>
        <v>0</v>
      </c>
    </row>
    <row r="10" spans="1:3" ht="13">
      <c r="A10" s="123" t="s">
        <v>272</v>
      </c>
      <c r="B10" s="124">
        <f>'Asset Liability Mismatch Risk'!C21</f>
        <v>0</v>
      </c>
    </row>
    <row r="11" spans="1:3" ht="13">
      <c r="A11" s="123" t="s">
        <v>273</v>
      </c>
      <c r="B11" s="124">
        <f>'Mortality Risk'!F26</f>
        <v>0</v>
      </c>
    </row>
    <row r="12" spans="1:3" ht="13">
      <c r="A12" s="123" t="s">
        <v>274</v>
      </c>
      <c r="B12" s="124">
        <f>'Morbidity Risk'!E25</f>
        <v>0</v>
      </c>
    </row>
    <row r="13" spans="1:3" ht="13">
      <c r="A13" s="123" t="s">
        <v>275</v>
      </c>
      <c r="B13" s="124">
        <f>'Lapse Risk'!E9</f>
        <v>0</v>
      </c>
    </row>
    <row r="14" spans="1:3" ht="13">
      <c r="A14" s="123" t="s">
        <v>276</v>
      </c>
      <c r="B14" s="124">
        <f>'Interest Margin Risk'!E10</f>
        <v>0</v>
      </c>
    </row>
    <row r="15" spans="1:3" ht="14.25" customHeight="1">
      <c r="A15" s="123" t="s">
        <v>277</v>
      </c>
      <c r="B15" s="125"/>
      <c r="C15" s="126"/>
    </row>
    <row r="16" spans="1:3">
      <c r="A16" s="127"/>
      <c r="C16" s="128"/>
    </row>
    <row r="17" spans="1:3">
      <c r="A17" s="127"/>
      <c r="C17" s="128"/>
    </row>
    <row r="18" spans="1:3" ht="13.5" thickBot="1">
      <c r="A18" s="107" t="s">
        <v>278</v>
      </c>
      <c r="B18" s="129">
        <f>SUM(B7:B15)</f>
        <v>0</v>
      </c>
      <c r="C18" s="128"/>
    </row>
    <row r="19" spans="1:3" ht="13" thickTop="1">
      <c r="B19" s="130"/>
      <c r="C19" s="128"/>
    </row>
    <row r="20" spans="1:3">
      <c r="B20" s="130"/>
      <c r="C20" s="128"/>
    </row>
    <row r="21" spans="1:3" ht="13">
      <c r="A21" s="131" t="s">
        <v>279</v>
      </c>
      <c r="B21" s="130"/>
      <c r="C21" s="128"/>
    </row>
    <row r="22" spans="1:3">
      <c r="A22" s="107" t="s">
        <v>280</v>
      </c>
      <c r="B22" s="132">
        <f>'Capital Available - Domestic'!D23</f>
        <v>0</v>
      </c>
      <c r="C22" s="128"/>
    </row>
    <row r="23" spans="1:3" ht="13">
      <c r="A23" s="107" t="s">
        <v>281</v>
      </c>
      <c r="B23" s="132">
        <f>'Capital Available - Domestic'!D47</f>
        <v>0</v>
      </c>
      <c r="C23" s="133"/>
    </row>
    <row r="24" spans="1:3">
      <c r="A24" s="107" t="s">
        <v>282</v>
      </c>
      <c r="B24" s="132">
        <f>'Capital Available - Domestic'!D57</f>
        <v>0</v>
      </c>
      <c r="C24" s="128"/>
    </row>
    <row r="25" spans="1:3">
      <c r="B25" s="134"/>
    </row>
    <row r="26" spans="1:3" ht="13">
      <c r="A26" s="131" t="s">
        <v>283</v>
      </c>
      <c r="B26" s="135">
        <f>'Capital Available - Domestic'!D58</f>
        <v>0</v>
      </c>
      <c r="C26" s="136"/>
    </row>
    <row r="29" spans="1:3" ht="13">
      <c r="A29" s="131" t="s">
        <v>284</v>
      </c>
      <c r="C29" s="137"/>
    </row>
    <row r="30" spans="1:3">
      <c r="A30" s="107" t="s">
        <v>279</v>
      </c>
      <c r="B30" s="132">
        <f>+B26</f>
        <v>0</v>
      </c>
    </row>
    <row r="31" spans="1:3">
      <c r="A31" s="107" t="s">
        <v>268</v>
      </c>
      <c r="B31" s="132">
        <f>+B18</f>
        <v>0</v>
      </c>
      <c r="C31" s="138"/>
    </row>
    <row r="32" spans="1:3">
      <c r="A32" s="138" t="s">
        <v>285</v>
      </c>
      <c r="B32" s="134">
        <f>+B30-B31</f>
        <v>0</v>
      </c>
      <c r="C32" s="138"/>
    </row>
    <row r="33" spans="1:3">
      <c r="A33" s="107" t="s">
        <v>284</v>
      </c>
      <c r="B33" s="139">
        <f>IFERROR(B26/B18,0)</f>
        <v>0</v>
      </c>
    </row>
    <row r="34" spans="1:3" ht="13">
      <c r="B34" s="136"/>
    </row>
    <row r="37" spans="1:3">
      <c r="A37" s="138"/>
    </row>
    <row r="38" spans="1:3">
      <c r="A38" s="138"/>
    </row>
    <row r="39" spans="1:3">
      <c r="A39" s="138"/>
      <c r="C39" s="138"/>
    </row>
    <row r="40" spans="1:3">
      <c r="A40" s="138"/>
      <c r="B40" s="138"/>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W59"/>
  <sheetViews>
    <sheetView workbookViewId="0"/>
  </sheetViews>
  <sheetFormatPr defaultRowHeight="14"/>
  <cols>
    <col min="1" max="1" width="77.53515625" style="36" customWidth="1"/>
    <col min="2" max="2" width="7.4609375" style="36" customWidth="1"/>
    <col min="3" max="3" width="16.84375" style="182" customWidth="1"/>
    <col min="4" max="4" width="16.84375" style="36" customWidth="1"/>
    <col min="5" max="5" width="7.3046875" style="36" customWidth="1"/>
    <col min="6" max="6" width="7.84375" style="36" bestFit="1" customWidth="1"/>
    <col min="7" max="256" width="8.84375" style="36"/>
    <col min="257" max="257" width="77.53515625" style="36" customWidth="1"/>
    <col min="258" max="258" width="7.4609375" style="36" customWidth="1"/>
    <col min="259" max="260" width="16.84375" style="36" customWidth="1"/>
    <col min="261" max="261" width="7.3046875" style="36" customWidth="1"/>
    <col min="262" max="262" width="7.84375" style="36" bestFit="1" customWidth="1"/>
    <col min="263" max="512" width="8.84375" style="36"/>
    <col min="513" max="513" width="77.53515625" style="36" customWidth="1"/>
    <col min="514" max="514" width="7.4609375" style="36" customWidth="1"/>
    <col min="515" max="516" width="16.84375" style="36" customWidth="1"/>
    <col min="517" max="517" width="7.3046875" style="36" customWidth="1"/>
    <col min="518" max="518" width="7.84375" style="36" bestFit="1" customWidth="1"/>
    <col min="519" max="768" width="8.84375" style="36"/>
    <col min="769" max="769" width="77.53515625" style="36" customWidth="1"/>
    <col min="770" max="770" width="7.4609375" style="36" customWidth="1"/>
    <col min="771" max="772" width="16.84375" style="36" customWidth="1"/>
    <col min="773" max="773" width="7.3046875" style="36" customWidth="1"/>
    <col min="774" max="774" width="7.84375" style="36" bestFit="1" customWidth="1"/>
    <col min="775" max="1024" width="8.84375" style="36"/>
    <col min="1025" max="1025" width="77.53515625" style="36" customWidth="1"/>
    <col min="1026" max="1026" width="7.4609375" style="36" customWidth="1"/>
    <col min="1027" max="1028" width="16.84375" style="36" customWidth="1"/>
    <col min="1029" max="1029" width="7.3046875" style="36" customWidth="1"/>
    <col min="1030" max="1030" width="7.84375" style="36" bestFit="1" customWidth="1"/>
    <col min="1031" max="1280" width="8.84375" style="36"/>
    <col min="1281" max="1281" width="77.53515625" style="36" customWidth="1"/>
    <col min="1282" max="1282" width="7.4609375" style="36" customWidth="1"/>
    <col min="1283" max="1284" width="16.84375" style="36" customWidth="1"/>
    <col min="1285" max="1285" width="7.3046875" style="36" customWidth="1"/>
    <col min="1286" max="1286" width="7.84375" style="36" bestFit="1" customWidth="1"/>
    <col min="1287" max="1536" width="8.84375" style="36"/>
    <col min="1537" max="1537" width="77.53515625" style="36" customWidth="1"/>
    <col min="1538" max="1538" width="7.4609375" style="36" customWidth="1"/>
    <col min="1539" max="1540" width="16.84375" style="36" customWidth="1"/>
    <col min="1541" max="1541" width="7.3046875" style="36" customWidth="1"/>
    <col min="1542" max="1542" width="7.84375" style="36" bestFit="1" customWidth="1"/>
    <col min="1543" max="1792" width="8.84375" style="36"/>
    <col min="1793" max="1793" width="77.53515625" style="36" customWidth="1"/>
    <col min="1794" max="1794" width="7.4609375" style="36" customWidth="1"/>
    <col min="1795" max="1796" width="16.84375" style="36" customWidth="1"/>
    <col min="1797" max="1797" width="7.3046875" style="36" customWidth="1"/>
    <col min="1798" max="1798" width="7.84375" style="36" bestFit="1" customWidth="1"/>
    <col min="1799" max="2048" width="8.84375" style="36"/>
    <col min="2049" max="2049" width="77.53515625" style="36" customWidth="1"/>
    <col min="2050" max="2050" width="7.4609375" style="36" customWidth="1"/>
    <col min="2051" max="2052" width="16.84375" style="36" customWidth="1"/>
    <col min="2053" max="2053" width="7.3046875" style="36" customWidth="1"/>
    <col min="2054" max="2054" width="7.84375" style="36" bestFit="1" customWidth="1"/>
    <col min="2055" max="2304" width="8.84375" style="36"/>
    <col min="2305" max="2305" width="77.53515625" style="36" customWidth="1"/>
    <col min="2306" max="2306" width="7.4609375" style="36" customWidth="1"/>
    <col min="2307" max="2308" width="16.84375" style="36" customWidth="1"/>
    <col min="2309" max="2309" width="7.3046875" style="36" customWidth="1"/>
    <col min="2310" max="2310" width="7.84375" style="36" bestFit="1" customWidth="1"/>
    <col min="2311" max="2560" width="8.84375" style="36"/>
    <col min="2561" max="2561" width="77.53515625" style="36" customWidth="1"/>
    <col min="2562" max="2562" width="7.4609375" style="36" customWidth="1"/>
    <col min="2563" max="2564" width="16.84375" style="36" customWidth="1"/>
    <col min="2565" max="2565" width="7.3046875" style="36" customWidth="1"/>
    <col min="2566" max="2566" width="7.84375" style="36" bestFit="1" customWidth="1"/>
    <col min="2567" max="2816" width="8.84375" style="36"/>
    <col min="2817" max="2817" width="77.53515625" style="36" customWidth="1"/>
    <col min="2818" max="2818" width="7.4609375" style="36" customWidth="1"/>
    <col min="2819" max="2820" width="16.84375" style="36" customWidth="1"/>
    <col min="2821" max="2821" width="7.3046875" style="36" customWidth="1"/>
    <col min="2822" max="2822" width="7.84375" style="36" bestFit="1" customWidth="1"/>
    <col min="2823" max="3072" width="8.84375" style="36"/>
    <col min="3073" max="3073" width="77.53515625" style="36" customWidth="1"/>
    <col min="3074" max="3074" width="7.4609375" style="36" customWidth="1"/>
    <col min="3075" max="3076" width="16.84375" style="36" customWidth="1"/>
    <col min="3077" max="3077" width="7.3046875" style="36" customWidth="1"/>
    <col min="3078" max="3078" width="7.84375" style="36" bestFit="1" customWidth="1"/>
    <col min="3079" max="3328" width="8.84375" style="36"/>
    <col min="3329" max="3329" width="77.53515625" style="36" customWidth="1"/>
    <col min="3330" max="3330" width="7.4609375" style="36" customWidth="1"/>
    <col min="3331" max="3332" width="16.84375" style="36" customWidth="1"/>
    <col min="3333" max="3333" width="7.3046875" style="36" customWidth="1"/>
    <col min="3334" max="3334" width="7.84375" style="36" bestFit="1" customWidth="1"/>
    <col min="3335" max="3584" width="8.84375" style="36"/>
    <col min="3585" max="3585" width="77.53515625" style="36" customWidth="1"/>
    <col min="3586" max="3586" width="7.4609375" style="36" customWidth="1"/>
    <col min="3587" max="3588" width="16.84375" style="36" customWidth="1"/>
    <col min="3589" max="3589" width="7.3046875" style="36" customWidth="1"/>
    <col min="3590" max="3590" width="7.84375" style="36" bestFit="1" customWidth="1"/>
    <col min="3591" max="3840" width="8.84375" style="36"/>
    <col min="3841" max="3841" width="77.53515625" style="36" customWidth="1"/>
    <col min="3842" max="3842" width="7.4609375" style="36" customWidth="1"/>
    <col min="3843" max="3844" width="16.84375" style="36" customWidth="1"/>
    <col min="3845" max="3845" width="7.3046875" style="36" customWidth="1"/>
    <col min="3846" max="3846" width="7.84375" style="36" bestFit="1" customWidth="1"/>
    <col min="3847" max="4096" width="8.84375" style="36"/>
    <col min="4097" max="4097" width="77.53515625" style="36" customWidth="1"/>
    <col min="4098" max="4098" width="7.4609375" style="36" customWidth="1"/>
    <col min="4099" max="4100" width="16.84375" style="36" customWidth="1"/>
    <col min="4101" max="4101" width="7.3046875" style="36" customWidth="1"/>
    <col min="4102" max="4102" width="7.84375" style="36" bestFit="1" customWidth="1"/>
    <col min="4103" max="4352" width="8.84375" style="36"/>
    <col min="4353" max="4353" width="77.53515625" style="36" customWidth="1"/>
    <col min="4354" max="4354" width="7.4609375" style="36" customWidth="1"/>
    <col min="4355" max="4356" width="16.84375" style="36" customWidth="1"/>
    <col min="4357" max="4357" width="7.3046875" style="36" customWidth="1"/>
    <col min="4358" max="4358" width="7.84375" style="36" bestFit="1" customWidth="1"/>
    <col min="4359" max="4608" width="8.84375" style="36"/>
    <col min="4609" max="4609" width="77.53515625" style="36" customWidth="1"/>
    <col min="4610" max="4610" width="7.4609375" style="36" customWidth="1"/>
    <col min="4611" max="4612" width="16.84375" style="36" customWidth="1"/>
    <col min="4613" max="4613" width="7.3046875" style="36" customWidth="1"/>
    <col min="4614" max="4614" width="7.84375" style="36" bestFit="1" customWidth="1"/>
    <col min="4615" max="4864" width="8.84375" style="36"/>
    <col min="4865" max="4865" width="77.53515625" style="36" customWidth="1"/>
    <col min="4866" max="4866" width="7.4609375" style="36" customWidth="1"/>
    <col min="4867" max="4868" width="16.84375" style="36" customWidth="1"/>
    <col min="4869" max="4869" width="7.3046875" style="36" customWidth="1"/>
    <col min="4870" max="4870" width="7.84375" style="36" bestFit="1" customWidth="1"/>
    <col min="4871" max="5120" width="8.84375" style="36"/>
    <col min="5121" max="5121" width="77.53515625" style="36" customWidth="1"/>
    <col min="5122" max="5122" width="7.4609375" style="36" customWidth="1"/>
    <col min="5123" max="5124" width="16.84375" style="36" customWidth="1"/>
    <col min="5125" max="5125" width="7.3046875" style="36" customWidth="1"/>
    <col min="5126" max="5126" width="7.84375" style="36" bestFit="1" customWidth="1"/>
    <col min="5127" max="5376" width="8.84375" style="36"/>
    <col min="5377" max="5377" width="77.53515625" style="36" customWidth="1"/>
    <col min="5378" max="5378" width="7.4609375" style="36" customWidth="1"/>
    <col min="5379" max="5380" width="16.84375" style="36" customWidth="1"/>
    <col min="5381" max="5381" width="7.3046875" style="36" customWidth="1"/>
    <col min="5382" max="5382" width="7.84375" style="36" bestFit="1" customWidth="1"/>
    <col min="5383" max="5632" width="8.84375" style="36"/>
    <col min="5633" max="5633" width="77.53515625" style="36" customWidth="1"/>
    <col min="5634" max="5634" width="7.4609375" style="36" customWidth="1"/>
    <col min="5635" max="5636" width="16.84375" style="36" customWidth="1"/>
    <col min="5637" max="5637" width="7.3046875" style="36" customWidth="1"/>
    <col min="5638" max="5638" width="7.84375" style="36" bestFit="1" customWidth="1"/>
    <col min="5639" max="5888" width="8.84375" style="36"/>
    <col min="5889" max="5889" width="77.53515625" style="36" customWidth="1"/>
    <col min="5890" max="5890" width="7.4609375" style="36" customWidth="1"/>
    <col min="5891" max="5892" width="16.84375" style="36" customWidth="1"/>
    <col min="5893" max="5893" width="7.3046875" style="36" customWidth="1"/>
    <col min="5894" max="5894" width="7.84375" style="36" bestFit="1" customWidth="1"/>
    <col min="5895" max="6144" width="8.84375" style="36"/>
    <col min="6145" max="6145" width="77.53515625" style="36" customWidth="1"/>
    <col min="6146" max="6146" width="7.4609375" style="36" customWidth="1"/>
    <col min="6147" max="6148" width="16.84375" style="36" customWidth="1"/>
    <col min="6149" max="6149" width="7.3046875" style="36" customWidth="1"/>
    <col min="6150" max="6150" width="7.84375" style="36" bestFit="1" customWidth="1"/>
    <col min="6151" max="6400" width="8.84375" style="36"/>
    <col min="6401" max="6401" width="77.53515625" style="36" customWidth="1"/>
    <col min="6402" max="6402" width="7.4609375" style="36" customWidth="1"/>
    <col min="6403" max="6404" width="16.84375" style="36" customWidth="1"/>
    <col min="6405" max="6405" width="7.3046875" style="36" customWidth="1"/>
    <col min="6406" max="6406" width="7.84375" style="36" bestFit="1" customWidth="1"/>
    <col min="6407" max="6656" width="8.84375" style="36"/>
    <col min="6657" max="6657" width="77.53515625" style="36" customWidth="1"/>
    <col min="6658" max="6658" width="7.4609375" style="36" customWidth="1"/>
    <col min="6659" max="6660" width="16.84375" style="36" customWidth="1"/>
    <col min="6661" max="6661" width="7.3046875" style="36" customWidth="1"/>
    <col min="6662" max="6662" width="7.84375" style="36" bestFit="1" customWidth="1"/>
    <col min="6663" max="6912" width="8.84375" style="36"/>
    <col min="6913" max="6913" width="77.53515625" style="36" customWidth="1"/>
    <col min="6914" max="6914" width="7.4609375" style="36" customWidth="1"/>
    <col min="6915" max="6916" width="16.84375" style="36" customWidth="1"/>
    <col min="6917" max="6917" width="7.3046875" style="36" customWidth="1"/>
    <col min="6918" max="6918" width="7.84375" style="36" bestFit="1" customWidth="1"/>
    <col min="6919" max="7168" width="8.84375" style="36"/>
    <col min="7169" max="7169" width="77.53515625" style="36" customWidth="1"/>
    <col min="7170" max="7170" width="7.4609375" style="36" customWidth="1"/>
    <col min="7171" max="7172" width="16.84375" style="36" customWidth="1"/>
    <col min="7173" max="7173" width="7.3046875" style="36" customWidth="1"/>
    <col min="7174" max="7174" width="7.84375" style="36" bestFit="1" customWidth="1"/>
    <col min="7175" max="7424" width="8.84375" style="36"/>
    <col min="7425" max="7425" width="77.53515625" style="36" customWidth="1"/>
    <col min="7426" max="7426" width="7.4609375" style="36" customWidth="1"/>
    <col min="7427" max="7428" width="16.84375" style="36" customWidth="1"/>
    <col min="7429" max="7429" width="7.3046875" style="36" customWidth="1"/>
    <col min="7430" max="7430" width="7.84375" style="36" bestFit="1" customWidth="1"/>
    <col min="7431" max="7680" width="8.84375" style="36"/>
    <col min="7681" max="7681" width="77.53515625" style="36" customWidth="1"/>
    <col min="7682" max="7682" width="7.4609375" style="36" customWidth="1"/>
    <col min="7683" max="7684" width="16.84375" style="36" customWidth="1"/>
    <col min="7685" max="7685" width="7.3046875" style="36" customWidth="1"/>
    <col min="7686" max="7686" width="7.84375" style="36" bestFit="1" customWidth="1"/>
    <col min="7687" max="7936" width="8.84375" style="36"/>
    <col min="7937" max="7937" width="77.53515625" style="36" customWidth="1"/>
    <col min="7938" max="7938" width="7.4609375" style="36" customWidth="1"/>
    <col min="7939" max="7940" width="16.84375" style="36" customWidth="1"/>
    <col min="7941" max="7941" width="7.3046875" style="36" customWidth="1"/>
    <col min="7942" max="7942" width="7.84375" style="36" bestFit="1" customWidth="1"/>
    <col min="7943" max="8192" width="8.84375" style="36"/>
    <col min="8193" max="8193" width="77.53515625" style="36" customWidth="1"/>
    <col min="8194" max="8194" width="7.4609375" style="36" customWidth="1"/>
    <col min="8195" max="8196" width="16.84375" style="36" customWidth="1"/>
    <col min="8197" max="8197" width="7.3046875" style="36" customWidth="1"/>
    <col min="8198" max="8198" width="7.84375" style="36" bestFit="1" customWidth="1"/>
    <col min="8199" max="8448" width="8.84375" style="36"/>
    <col min="8449" max="8449" width="77.53515625" style="36" customWidth="1"/>
    <col min="8450" max="8450" width="7.4609375" style="36" customWidth="1"/>
    <col min="8451" max="8452" width="16.84375" style="36" customWidth="1"/>
    <col min="8453" max="8453" width="7.3046875" style="36" customWidth="1"/>
    <col min="8454" max="8454" width="7.84375" style="36" bestFit="1" customWidth="1"/>
    <col min="8455" max="8704" width="8.84375" style="36"/>
    <col min="8705" max="8705" width="77.53515625" style="36" customWidth="1"/>
    <col min="8706" max="8706" width="7.4609375" style="36" customWidth="1"/>
    <col min="8707" max="8708" width="16.84375" style="36" customWidth="1"/>
    <col min="8709" max="8709" width="7.3046875" style="36" customWidth="1"/>
    <col min="8710" max="8710" width="7.84375" style="36" bestFit="1" customWidth="1"/>
    <col min="8711" max="8960" width="8.84375" style="36"/>
    <col min="8961" max="8961" width="77.53515625" style="36" customWidth="1"/>
    <col min="8962" max="8962" width="7.4609375" style="36" customWidth="1"/>
    <col min="8963" max="8964" width="16.84375" style="36" customWidth="1"/>
    <col min="8965" max="8965" width="7.3046875" style="36" customWidth="1"/>
    <col min="8966" max="8966" width="7.84375" style="36" bestFit="1" customWidth="1"/>
    <col min="8967" max="9216" width="8.84375" style="36"/>
    <col min="9217" max="9217" width="77.53515625" style="36" customWidth="1"/>
    <col min="9218" max="9218" width="7.4609375" style="36" customWidth="1"/>
    <col min="9219" max="9220" width="16.84375" style="36" customWidth="1"/>
    <col min="9221" max="9221" width="7.3046875" style="36" customWidth="1"/>
    <col min="9222" max="9222" width="7.84375" style="36" bestFit="1" customWidth="1"/>
    <col min="9223" max="9472" width="8.84375" style="36"/>
    <col min="9473" max="9473" width="77.53515625" style="36" customWidth="1"/>
    <col min="9474" max="9474" width="7.4609375" style="36" customWidth="1"/>
    <col min="9475" max="9476" width="16.84375" style="36" customWidth="1"/>
    <col min="9477" max="9477" width="7.3046875" style="36" customWidth="1"/>
    <col min="9478" max="9478" width="7.84375" style="36" bestFit="1" customWidth="1"/>
    <col min="9479" max="9728" width="8.84375" style="36"/>
    <col min="9729" max="9729" width="77.53515625" style="36" customWidth="1"/>
    <col min="9730" max="9730" width="7.4609375" style="36" customWidth="1"/>
    <col min="9731" max="9732" width="16.84375" style="36" customWidth="1"/>
    <col min="9733" max="9733" width="7.3046875" style="36" customWidth="1"/>
    <col min="9734" max="9734" width="7.84375" style="36" bestFit="1" customWidth="1"/>
    <col min="9735" max="9984" width="8.84375" style="36"/>
    <col min="9985" max="9985" width="77.53515625" style="36" customWidth="1"/>
    <col min="9986" max="9986" width="7.4609375" style="36" customWidth="1"/>
    <col min="9987" max="9988" width="16.84375" style="36" customWidth="1"/>
    <col min="9989" max="9989" width="7.3046875" style="36" customWidth="1"/>
    <col min="9990" max="9990" width="7.84375" style="36" bestFit="1" customWidth="1"/>
    <col min="9991" max="10240" width="8.84375" style="36"/>
    <col min="10241" max="10241" width="77.53515625" style="36" customWidth="1"/>
    <col min="10242" max="10242" width="7.4609375" style="36" customWidth="1"/>
    <col min="10243" max="10244" width="16.84375" style="36" customWidth="1"/>
    <col min="10245" max="10245" width="7.3046875" style="36" customWidth="1"/>
    <col min="10246" max="10246" width="7.84375" style="36" bestFit="1" customWidth="1"/>
    <col min="10247" max="10496" width="8.84375" style="36"/>
    <col min="10497" max="10497" width="77.53515625" style="36" customWidth="1"/>
    <col min="10498" max="10498" width="7.4609375" style="36" customWidth="1"/>
    <col min="10499" max="10500" width="16.84375" style="36" customWidth="1"/>
    <col min="10501" max="10501" width="7.3046875" style="36" customWidth="1"/>
    <col min="10502" max="10502" width="7.84375" style="36" bestFit="1" customWidth="1"/>
    <col min="10503" max="10752" width="8.84375" style="36"/>
    <col min="10753" max="10753" width="77.53515625" style="36" customWidth="1"/>
    <col min="10754" max="10754" width="7.4609375" style="36" customWidth="1"/>
    <col min="10755" max="10756" width="16.84375" style="36" customWidth="1"/>
    <col min="10757" max="10757" width="7.3046875" style="36" customWidth="1"/>
    <col min="10758" max="10758" width="7.84375" style="36" bestFit="1" customWidth="1"/>
    <col min="10759" max="11008" width="8.84375" style="36"/>
    <col min="11009" max="11009" width="77.53515625" style="36" customWidth="1"/>
    <col min="11010" max="11010" width="7.4609375" style="36" customWidth="1"/>
    <col min="11011" max="11012" width="16.84375" style="36" customWidth="1"/>
    <col min="11013" max="11013" width="7.3046875" style="36" customWidth="1"/>
    <col min="11014" max="11014" width="7.84375" style="36" bestFit="1" customWidth="1"/>
    <col min="11015" max="11264" width="8.84375" style="36"/>
    <col min="11265" max="11265" width="77.53515625" style="36" customWidth="1"/>
    <col min="11266" max="11266" width="7.4609375" style="36" customWidth="1"/>
    <col min="11267" max="11268" width="16.84375" style="36" customWidth="1"/>
    <col min="11269" max="11269" width="7.3046875" style="36" customWidth="1"/>
    <col min="11270" max="11270" width="7.84375" style="36" bestFit="1" customWidth="1"/>
    <col min="11271" max="11520" width="8.84375" style="36"/>
    <col min="11521" max="11521" width="77.53515625" style="36" customWidth="1"/>
    <col min="11522" max="11522" width="7.4609375" style="36" customWidth="1"/>
    <col min="11523" max="11524" width="16.84375" style="36" customWidth="1"/>
    <col min="11525" max="11525" width="7.3046875" style="36" customWidth="1"/>
    <col min="11526" max="11526" width="7.84375" style="36" bestFit="1" customWidth="1"/>
    <col min="11527" max="11776" width="8.84375" style="36"/>
    <col min="11777" max="11777" width="77.53515625" style="36" customWidth="1"/>
    <col min="11778" max="11778" width="7.4609375" style="36" customWidth="1"/>
    <col min="11779" max="11780" width="16.84375" style="36" customWidth="1"/>
    <col min="11781" max="11781" width="7.3046875" style="36" customWidth="1"/>
    <col min="11782" max="11782" width="7.84375" style="36" bestFit="1" customWidth="1"/>
    <col min="11783" max="12032" width="8.84375" style="36"/>
    <col min="12033" max="12033" width="77.53515625" style="36" customWidth="1"/>
    <col min="12034" max="12034" width="7.4609375" style="36" customWidth="1"/>
    <col min="12035" max="12036" width="16.84375" style="36" customWidth="1"/>
    <col min="12037" max="12037" width="7.3046875" style="36" customWidth="1"/>
    <col min="12038" max="12038" width="7.84375" style="36" bestFit="1" customWidth="1"/>
    <col min="12039" max="12288" width="8.84375" style="36"/>
    <col min="12289" max="12289" width="77.53515625" style="36" customWidth="1"/>
    <col min="12290" max="12290" width="7.4609375" style="36" customWidth="1"/>
    <col min="12291" max="12292" width="16.84375" style="36" customWidth="1"/>
    <col min="12293" max="12293" width="7.3046875" style="36" customWidth="1"/>
    <col min="12294" max="12294" width="7.84375" style="36" bestFit="1" customWidth="1"/>
    <col min="12295" max="12544" width="8.84375" style="36"/>
    <col min="12545" max="12545" width="77.53515625" style="36" customWidth="1"/>
    <col min="12546" max="12546" width="7.4609375" style="36" customWidth="1"/>
    <col min="12547" max="12548" width="16.84375" style="36" customWidth="1"/>
    <col min="12549" max="12549" width="7.3046875" style="36" customWidth="1"/>
    <col min="12550" max="12550" width="7.84375" style="36" bestFit="1" customWidth="1"/>
    <col min="12551" max="12800" width="8.84375" style="36"/>
    <col min="12801" max="12801" width="77.53515625" style="36" customWidth="1"/>
    <col min="12802" max="12802" width="7.4609375" style="36" customWidth="1"/>
    <col min="12803" max="12804" width="16.84375" style="36" customWidth="1"/>
    <col min="12805" max="12805" width="7.3046875" style="36" customWidth="1"/>
    <col min="12806" max="12806" width="7.84375" style="36" bestFit="1" customWidth="1"/>
    <col min="12807" max="13056" width="8.84375" style="36"/>
    <col min="13057" max="13057" width="77.53515625" style="36" customWidth="1"/>
    <col min="13058" max="13058" width="7.4609375" style="36" customWidth="1"/>
    <col min="13059" max="13060" width="16.84375" style="36" customWidth="1"/>
    <col min="13061" max="13061" width="7.3046875" style="36" customWidth="1"/>
    <col min="13062" max="13062" width="7.84375" style="36" bestFit="1" customWidth="1"/>
    <col min="13063" max="13312" width="8.84375" style="36"/>
    <col min="13313" max="13313" width="77.53515625" style="36" customWidth="1"/>
    <col min="13314" max="13314" width="7.4609375" style="36" customWidth="1"/>
    <col min="13315" max="13316" width="16.84375" style="36" customWidth="1"/>
    <col min="13317" max="13317" width="7.3046875" style="36" customWidth="1"/>
    <col min="13318" max="13318" width="7.84375" style="36" bestFit="1" customWidth="1"/>
    <col min="13319" max="13568" width="8.84375" style="36"/>
    <col min="13569" max="13569" width="77.53515625" style="36" customWidth="1"/>
    <col min="13570" max="13570" width="7.4609375" style="36" customWidth="1"/>
    <col min="13571" max="13572" width="16.84375" style="36" customWidth="1"/>
    <col min="13573" max="13573" width="7.3046875" style="36" customWidth="1"/>
    <col min="13574" max="13574" width="7.84375" style="36" bestFit="1" customWidth="1"/>
    <col min="13575" max="13824" width="8.84375" style="36"/>
    <col min="13825" max="13825" width="77.53515625" style="36" customWidth="1"/>
    <col min="13826" max="13826" width="7.4609375" style="36" customWidth="1"/>
    <col min="13827" max="13828" width="16.84375" style="36" customWidth="1"/>
    <col min="13829" max="13829" width="7.3046875" style="36" customWidth="1"/>
    <col min="13830" max="13830" width="7.84375" style="36" bestFit="1" customWidth="1"/>
    <col min="13831" max="14080" width="8.84375" style="36"/>
    <col min="14081" max="14081" width="77.53515625" style="36" customWidth="1"/>
    <col min="14082" max="14082" width="7.4609375" style="36" customWidth="1"/>
    <col min="14083" max="14084" width="16.84375" style="36" customWidth="1"/>
    <col min="14085" max="14085" width="7.3046875" style="36" customWidth="1"/>
    <col min="14086" max="14086" width="7.84375" style="36" bestFit="1" customWidth="1"/>
    <col min="14087" max="14336" width="8.84375" style="36"/>
    <col min="14337" max="14337" width="77.53515625" style="36" customWidth="1"/>
    <col min="14338" max="14338" width="7.4609375" style="36" customWidth="1"/>
    <col min="14339" max="14340" width="16.84375" style="36" customWidth="1"/>
    <col min="14341" max="14341" width="7.3046875" style="36" customWidth="1"/>
    <col min="14342" max="14342" width="7.84375" style="36" bestFit="1" customWidth="1"/>
    <col min="14343" max="14592" width="8.84375" style="36"/>
    <col min="14593" max="14593" width="77.53515625" style="36" customWidth="1"/>
    <col min="14594" max="14594" width="7.4609375" style="36" customWidth="1"/>
    <col min="14595" max="14596" width="16.84375" style="36" customWidth="1"/>
    <col min="14597" max="14597" width="7.3046875" style="36" customWidth="1"/>
    <col min="14598" max="14598" width="7.84375" style="36" bestFit="1" customWidth="1"/>
    <col min="14599" max="14848" width="8.84375" style="36"/>
    <col min="14849" max="14849" width="77.53515625" style="36" customWidth="1"/>
    <col min="14850" max="14850" width="7.4609375" style="36" customWidth="1"/>
    <col min="14851" max="14852" width="16.84375" style="36" customWidth="1"/>
    <col min="14853" max="14853" width="7.3046875" style="36" customWidth="1"/>
    <col min="14854" max="14854" width="7.84375" style="36" bestFit="1" customWidth="1"/>
    <col min="14855" max="15104" width="8.84375" style="36"/>
    <col min="15105" max="15105" width="77.53515625" style="36" customWidth="1"/>
    <col min="15106" max="15106" width="7.4609375" style="36" customWidth="1"/>
    <col min="15107" max="15108" width="16.84375" style="36" customWidth="1"/>
    <col min="15109" max="15109" width="7.3046875" style="36" customWidth="1"/>
    <col min="15110" max="15110" width="7.84375" style="36" bestFit="1" customWidth="1"/>
    <col min="15111" max="15360" width="8.84375" style="36"/>
    <col min="15361" max="15361" width="77.53515625" style="36" customWidth="1"/>
    <col min="15362" max="15362" width="7.4609375" style="36" customWidth="1"/>
    <col min="15363" max="15364" width="16.84375" style="36" customWidth="1"/>
    <col min="15365" max="15365" width="7.3046875" style="36" customWidth="1"/>
    <col min="15366" max="15366" width="7.84375" style="36" bestFit="1" customWidth="1"/>
    <col min="15367" max="15616" width="8.84375" style="36"/>
    <col min="15617" max="15617" width="77.53515625" style="36" customWidth="1"/>
    <col min="15618" max="15618" width="7.4609375" style="36" customWidth="1"/>
    <col min="15619" max="15620" width="16.84375" style="36" customWidth="1"/>
    <col min="15621" max="15621" width="7.3046875" style="36" customWidth="1"/>
    <col min="15622" max="15622" width="7.84375" style="36" bestFit="1" customWidth="1"/>
    <col min="15623" max="15872" width="8.84375" style="36"/>
    <col min="15873" max="15873" width="77.53515625" style="36" customWidth="1"/>
    <col min="15874" max="15874" width="7.4609375" style="36" customWidth="1"/>
    <col min="15875" max="15876" width="16.84375" style="36" customWidth="1"/>
    <col min="15877" max="15877" width="7.3046875" style="36" customWidth="1"/>
    <col min="15878" max="15878" width="7.84375" style="36" bestFit="1" customWidth="1"/>
    <col min="15879" max="16128" width="8.84375" style="36"/>
    <col min="16129" max="16129" width="77.53515625" style="36" customWidth="1"/>
    <col min="16130" max="16130" width="7.4609375" style="36" customWidth="1"/>
    <col min="16131" max="16132" width="16.84375" style="36" customWidth="1"/>
    <col min="16133" max="16133" width="7.3046875" style="36" customWidth="1"/>
    <col min="16134" max="16134" width="7.84375" style="36" bestFit="1" customWidth="1"/>
    <col min="16135" max="16384" width="8.84375" style="36"/>
  </cols>
  <sheetData>
    <row r="1" spans="1:49" ht="20">
      <c r="A1" s="116" t="s">
        <v>286</v>
      </c>
      <c r="B1" s="140"/>
      <c r="C1" s="36"/>
      <c r="G1" s="141"/>
    </row>
    <row r="2" spans="1:49">
      <c r="A2" s="117"/>
      <c r="B2" s="140"/>
      <c r="C2" s="36"/>
    </row>
    <row r="3" spans="1:49">
      <c r="A3" s="117"/>
      <c r="B3" s="140"/>
      <c r="C3" s="36"/>
    </row>
    <row r="4" spans="1:49">
      <c r="A4" s="117"/>
      <c r="C4" s="36"/>
    </row>
    <row r="5" spans="1:49" s="145" customFormat="1" ht="13">
      <c r="A5" s="142" t="s">
        <v>287</v>
      </c>
      <c r="B5" s="143"/>
      <c r="C5" s="143"/>
      <c r="D5" s="144" t="s">
        <v>267</v>
      </c>
    </row>
    <row r="6" spans="1:49" s="145" customFormat="1" ht="13">
      <c r="A6" s="146" t="s">
        <v>288</v>
      </c>
      <c r="B6" s="147"/>
      <c r="C6" s="148"/>
      <c r="D6" s="149"/>
    </row>
    <row r="7" spans="1:49" s="152" customFormat="1" ht="12.5">
      <c r="A7" s="150" t="s">
        <v>289</v>
      </c>
      <c r="B7" s="150"/>
      <c r="C7" s="148"/>
      <c r="D7" s="151"/>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row>
    <row r="8" spans="1:49" s="152" customFormat="1" ht="12.5">
      <c r="A8" s="153" t="s">
        <v>290</v>
      </c>
      <c r="B8" s="150"/>
      <c r="C8" s="148"/>
      <c r="D8" s="151"/>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row>
    <row r="9" spans="1:49" s="152" customFormat="1" ht="12.5">
      <c r="A9" s="150" t="s">
        <v>291</v>
      </c>
      <c r="B9" s="150"/>
      <c r="C9" s="148"/>
      <c r="D9" s="151"/>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row>
    <row r="10" spans="1:49" s="152" customFormat="1" ht="12.5">
      <c r="A10" s="150" t="s">
        <v>292</v>
      </c>
      <c r="B10" s="150"/>
      <c r="C10" s="154"/>
      <c r="D10" s="155">
        <f>IF(C10="",0,MIN(C10,(+D7+D8+D9+D11+D12+D14)*33%))</f>
        <v>0</v>
      </c>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row>
    <row r="11" spans="1:49" s="152" customFormat="1" ht="12.5">
      <c r="A11" s="150" t="s">
        <v>293</v>
      </c>
      <c r="B11" s="150"/>
      <c r="C11" s="148"/>
      <c r="D11" s="156"/>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row>
    <row r="12" spans="1:49" s="152" customFormat="1" ht="12.5">
      <c r="A12" s="150" t="s">
        <v>294</v>
      </c>
      <c r="B12" s="150"/>
      <c r="C12" s="148"/>
      <c r="D12" s="156"/>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row>
    <row r="13" spans="1:49" s="152" customFormat="1" ht="12.5">
      <c r="A13" s="150" t="s">
        <v>295</v>
      </c>
      <c r="B13" s="150"/>
      <c r="C13" s="148"/>
      <c r="D13" s="156"/>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row>
    <row r="14" spans="1:49" s="152" customFormat="1" ht="12.5">
      <c r="A14" s="150" t="s">
        <v>296</v>
      </c>
      <c r="B14" s="150"/>
      <c r="C14" s="148"/>
      <c r="D14" s="156"/>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row>
    <row r="15" spans="1:49" s="161" customFormat="1" ht="13">
      <c r="A15" s="157" t="s">
        <v>297</v>
      </c>
      <c r="B15" s="158"/>
      <c r="C15" s="148" t="s">
        <v>298</v>
      </c>
      <c r="D15" s="159">
        <f>SUM(D7:D14)</f>
        <v>0</v>
      </c>
      <c r="E15" s="145"/>
      <c r="F15" s="145"/>
      <c r="G15" s="145"/>
      <c r="H15" s="145"/>
      <c r="I15" s="145"/>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row>
    <row r="16" spans="1:49" s="152" customFormat="1" ht="13">
      <c r="A16" s="157" t="s">
        <v>299</v>
      </c>
      <c r="B16" s="147"/>
      <c r="C16" s="148"/>
      <c r="D16" s="162"/>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row>
    <row r="17" spans="1:49" s="152" customFormat="1" ht="12.5">
      <c r="A17" s="150" t="s">
        <v>300</v>
      </c>
      <c r="B17" s="163">
        <v>0.33</v>
      </c>
      <c r="C17" s="164"/>
      <c r="D17" s="165">
        <f>+C17*B17</f>
        <v>0</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row>
    <row r="18" spans="1:49" s="152" customFormat="1" ht="12.5">
      <c r="A18" s="150" t="s">
        <v>301</v>
      </c>
      <c r="B18" s="163">
        <v>0</v>
      </c>
      <c r="C18" s="164"/>
      <c r="D18" s="165">
        <f>+C18*B18</f>
        <v>0</v>
      </c>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row>
    <row r="19" spans="1:49" s="152" customFormat="1" ht="12.5">
      <c r="A19" s="150" t="s">
        <v>302</v>
      </c>
      <c r="B19" s="150"/>
      <c r="C19" s="148"/>
      <c r="D19" s="166"/>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row>
    <row r="20" spans="1:49" s="152" customFormat="1" ht="12.5">
      <c r="A20" s="150" t="s">
        <v>28</v>
      </c>
      <c r="B20" s="150"/>
      <c r="C20" s="148"/>
      <c r="D20" s="156"/>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row>
    <row r="21" spans="1:49" s="161" customFormat="1" ht="13">
      <c r="A21" s="150" t="s">
        <v>303</v>
      </c>
      <c r="B21" s="158"/>
      <c r="C21" s="148" t="s">
        <v>304</v>
      </c>
      <c r="D21" s="167">
        <f>SUM(D17:D20)</f>
        <v>0</v>
      </c>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60"/>
      <c r="AO21" s="160"/>
      <c r="AP21" s="160"/>
      <c r="AQ21" s="160"/>
      <c r="AR21" s="160"/>
      <c r="AS21" s="160"/>
      <c r="AT21" s="160"/>
      <c r="AU21" s="160"/>
      <c r="AV21" s="160"/>
      <c r="AW21" s="160"/>
    </row>
    <row r="22" spans="1:49" s="161" customFormat="1" ht="13">
      <c r="A22" s="150"/>
      <c r="B22" s="158"/>
      <c r="C22" s="148"/>
      <c r="D22" s="168"/>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60"/>
      <c r="AO22" s="160"/>
      <c r="AP22" s="160"/>
      <c r="AQ22" s="160"/>
      <c r="AR22" s="160"/>
      <c r="AS22" s="160"/>
      <c r="AT22" s="160"/>
      <c r="AU22" s="160"/>
      <c r="AV22" s="160"/>
      <c r="AW22" s="160"/>
    </row>
    <row r="23" spans="1:49" s="161" customFormat="1" ht="13.5" thickBot="1">
      <c r="A23" s="146" t="s">
        <v>305</v>
      </c>
      <c r="B23" s="158"/>
      <c r="C23" s="148" t="s">
        <v>306</v>
      </c>
      <c r="D23" s="169">
        <f>D15-D21</f>
        <v>0</v>
      </c>
      <c r="E23" s="170" t="str">
        <f>IF(AND(A2="Domestic Company",D23&gt;=3000),"OK","Net Tier 1 must be greater than 3,000")</f>
        <v>Net Tier 1 must be greater than 3,000</v>
      </c>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row>
    <row r="24" spans="1:49" s="152" customFormat="1" ht="12.5">
      <c r="A24" s="153"/>
      <c r="B24" s="153"/>
      <c r="C24" s="148"/>
      <c r="D24" s="149"/>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row>
    <row r="25" spans="1:49" s="152" customFormat="1" ht="13">
      <c r="A25" s="146" t="s">
        <v>307</v>
      </c>
      <c r="B25" s="147"/>
      <c r="C25" s="148"/>
      <c r="D25" s="162"/>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row>
    <row r="26" spans="1:49" s="152" customFormat="1" ht="13">
      <c r="A26" s="157" t="s">
        <v>308</v>
      </c>
      <c r="B26" s="147"/>
      <c r="C26" s="148"/>
      <c r="D26" s="162"/>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row>
    <row r="27" spans="1:49" s="152" customFormat="1" ht="12.5">
      <c r="A27" s="150" t="s">
        <v>309</v>
      </c>
      <c r="B27" s="150"/>
      <c r="C27" s="148"/>
      <c r="D27" s="165">
        <f>+C10-D10</f>
        <v>0</v>
      </c>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row>
    <row r="28" spans="1:49" s="152" customFormat="1" ht="12.5">
      <c r="A28" s="150" t="s">
        <v>310</v>
      </c>
      <c r="B28" s="150"/>
      <c r="C28" s="148"/>
      <c r="D28" s="156"/>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row>
    <row r="29" spans="1:49" s="152" customFormat="1" ht="12.5">
      <c r="A29" s="150" t="s">
        <v>311</v>
      </c>
      <c r="B29" s="150"/>
      <c r="C29" s="148"/>
      <c r="D29" s="156"/>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row>
    <row r="30" spans="1:49" s="152" customFormat="1" ht="13">
      <c r="A30" s="150" t="s">
        <v>312</v>
      </c>
      <c r="B30" s="150"/>
      <c r="C30" s="148"/>
      <c r="D30" s="165">
        <f>MIN((D19-D29),D23*20%)</f>
        <v>0</v>
      </c>
      <c r="E30" s="160"/>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row>
    <row r="31" spans="1:49" s="152" customFormat="1" ht="12.5">
      <c r="A31" s="150" t="s">
        <v>28</v>
      </c>
      <c r="B31" s="150"/>
      <c r="C31" s="148"/>
      <c r="D31" s="156"/>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row>
    <row r="32" spans="1:49" s="161" customFormat="1" ht="13.5" thickBot="1">
      <c r="A32" s="157" t="s">
        <v>313</v>
      </c>
      <c r="B32" s="158"/>
      <c r="C32" s="148" t="s">
        <v>314</v>
      </c>
      <c r="D32" s="171">
        <f>SUM(D27:D31)</f>
        <v>0</v>
      </c>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row>
    <row r="33" spans="1:49" s="152" customFormat="1" ht="12.5">
      <c r="A33" s="153"/>
      <c r="B33" s="153"/>
      <c r="C33" s="148"/>
      <c r="D33" s="162"/>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row>
    <row r="34" spans="1:49" s="152" customFormat="1" ht="13">
      <c r="A34" s="157" t="s">
        <v>315</v>
      </c>
      <c r="B34" s="147"/>
      <c r="C34" s="148"/>
      <c r="D34" s="162"/>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row>
    <row r="35" spans="1:49" s="152" customFormat="1" ht="12.5">
      <c r="A35" s="150" t="s">
        <v>193</v>
      </c>
      <c r="B35" s="163">
        <v>0.2</v>
      </c>
      <c r="C35" s="148"/>
      <c r="D35" s="156"/>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row>
    <row r="36" spans="1:49" s="152" customFormat="1" ht="12.5">
      <c r="A36" s="150" t="s">
        <v>14</v>
      </c>
      <c r="B36" s="163">
        <v>0.6</v>
      </c>
      <c r="C36" s="148"/>
      <c r="D36" s="156"/>
      <c r="E36" s="145"/>
      <c r="F36" s="145"/>
      <c r="G36" s="145"/>
      <c r="H36" s="145"/>
      <c r="I36" s="145"/>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row>
    <row r="37" spans="1:49" s="152" customFormat="1" ht="12.5">
      <c r="A37" s="150" t="s">
        <v>316</v>
      </c>
      <c r="B37" s="163">
        <v>0.8</v>
      </c>
      <c r="C37" s="148"/>
      <c r="D37" s="156"/>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row>
    <row r="38" spans="1:49" s="152" customFormat="1" ht="12.5">
      <c r="A38" s="150" t="s">
        <v>28</v>
      </c>
      <c r="B38" s="163">
        <v>0.2</v>
      </c>
      <c r="C38" s="148"/>
      <c r="D38" s="156"/>
      <c r="E38" s="145"/>
      <c r="F38" s="145"/>
      <c r="G38" s="145"/>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row>
    <row r="39" spans="1:49" s="161" customFormat="1" ht="13.5" thickBot="1">
      <c r="A39" s="157" t="s">
        <v>317</v>
      </c>
      <c r="B39" s="158"/>
      <c r="C39" s="148" t="s">
        <v>318</v>
      </c>
      <c r="D39" s="171">
        <f>MAX(MIN(SUM(D35:D38),(D23*50%)),0)</f>
        <v>0</v>
      </c>
      <c r="E39" s="160"/>
      <c r="F39" s="160"/>
      <c r="G39" s="160"/>
      <c r="H39" s="160"/>
      <c r="I39" s="160"/>
      <c r="J39" s="160"/>
      <c r="K39" s="160"/>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row>
    <row r="40" spans="1:49" s="152" customFormat="1" ht="12.5">
      <c r="A40" s="153"/>
      <c r="B40" s="153"/>
      <c r="C40" s="148"/>
      <c r="D40" s="162"/>
      <c r="E40" s="145"/>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row>
    <row r="41" spans="1:49" s="152" customFormat="1" ht="13">
      <c r="A41" s="157" t="s">
        <v>319</v>
      </c>
      <c r="B41" s="147"/>
      <c r="C41" s="148"/>
      <c r="D41" s="162"/>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row>
    <row r="42" spans="1:49" s="152" customFormat="1" ht="12.5">
      <c r="A42" s="150" t="s">
        <v>320</v>
      </c>
      <c r="B42" s="150"/>
      <c r="C42" s="148"/>
      <c r="D42" s="165">
        <f>+D18</f>
        <v>0</v>
      </c>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row>
    <row r="43" spans="1:49" s="152" customFormat="1" ht="12.5">
      <c r="A43" s="172" t="s">
        <v>321</v>
      </c>
      <c r="B43" s="172"/>
      <c r="C43" s="148"/>
      <c r="D43" s="165">
        <f>+D17*75%</f>
        <v>0</v>
      </c>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row>
    <row r="44" spans="1:49" s="161" customFormat="1" ht="13.5" thickBot="1">
      <c r="A44" s="157" t="s">
        <v>322</v>
      </c>
      <c r="B44" s="158"/>
      <c r="C44" s="148" t="s">
        <v>323</v>
      </c>
      <c r="D44" s="171">
        <f>SUM(D42:D43)</f>
        <v>0</v>
      </c>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row>
    <row r="45" spans="1:49" s="161" customFormat="1" ht="13">
      <c r="A45" s="157"/>
      <c r="B45" s="158"/>
      <c r="C45" s="148"/>
      <c r="D45" s="162"/>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row>
    <row r="46" spans="1:49" s="161" customFormat="1" ht="13">
      <c r="A46" s="146" t="s">
        <v>281</v>
      </c>
      <c r="B46" s="158"/>
      <c r="C46" s="148" t="s">
        <v>324</v>
      </c>
      <c r="D46" s="173">
        <f>D44+D39+D32</f>
        <v>0</v>
      </c>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row>
    <row r="47" spans="1:49" s="161" customFormat="1" ht="13.5" thickBot="1">
      <c r="A47" s="146" t="s">
        <v>325</v>
      </c>
      <c r="B47" s="158"/>
      <c r="C47" s="148" t="s">
        <v>326</v>
      </c>
      <c r="D47" s="174">
        <f>MAX(MIN(D46,D23),0)</f>
        <v>0</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row>
    <row r="48" spans="1:49" s="161" customFormat="1" ht="13">
      <c r="A48" s="158"/>
      <c r="B48" s="158"/>
      <c r="C48" s="148"/>
      <c r="D48" s="175"/>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row>
    <row r="49" spans="1:49" s="152" customFormat="1" ht="13.5" thickBot="1">
      <c r="A49" s="146" t="s">
        <v>327</v>
      </c>
      <c r="B49" s="146"/>
      <c r="C49" s="148" t="s">
        <v>328</v>
      </c>
      <c r="D49" s="174">
        <f>D47+D23</f>
        <v>0</v>
      </c>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row>
    <row r="50" spans="1:49" s="152" customFormat="1" ht="13">
      <c r="A50" s="146"/>
      <c r="B50" s="146"/>
      <c r="C50" s="148"/>
      <c r="D50" s="162"/>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row>
    <row r="51" spans="1:49" s="152" customFormat="1" ht="13">
      <c r="A51" s="146" t="s">
        <v>329</v>
      </c>
      <c r="B51" s="147"/>
      <c r="C51" s="148"/>
      <c r="D51" s="162"/>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row>
    <row r="52" spans="1:49" s="152" customFormat="1" ht="13">
      <c r="A52" s="150" t="s">
        <v>330</v>
      </c>
      <c r="B52" s="150"/>
      <c r="C52" s="148"/>
      <c r="D52" s="165">
        <f>'Asset Default Risk'!B40</f>
        <v>0</v>
      </c>
      <c r="E52" s="160"/>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row>
    <row r="53" spans="1:49" s="152" customFormat="1" ht="12.5">
      <c r="A53" s="150" t="s">
        <v>331</v>
      </c>
      <c r="B53" s="150"/>
      <c r="C53" s="148"/>
      <c r="D53" s="156"/>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row>
    <row r="54" spans="1:49" s="152" customFormat="1" ht="12.5">
      <c r="A54" s="150" t="s">
        <v>332</v>
      </c>
      <c r="B54" s="150"/>
      <c r="C54" s="148"/>
      <c r="D54" s="156"/>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row>
    <row r="55" spans="1:49" s="152" customFormat="1" ht="13">
      <c r="A55" s="150" t="s">
        <v>333</v>
      </c>
      <c r="B55" s="150"/>
      <c r="C55" s="148"/>
      <c r="D55" s="165">
        <f>'Asset Default Risk'!B25</f>
        <v>0</v>
      </c>
      <c r="E55" s="160"/>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row>
    <row r="56" spans="1:49" s="152" customFormat="1" ht="12.5">
      <c r="A56" s="150" t="s">
        <v>334</v>
      </c>
      <c r="B56" s="150"/>
      <c r="C56" s="148"/>
      <c r="D56" s="156"/>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row>
    <row r="57" spans="1:49" s="161" customFormat="1" ht="13.5" thickBot="1">
      <c r="A57" s="146" t="s">
        <v>303</v>
      </c>
      <c r="B57" s="158"/>
      <c r="C57" s="148" t="s">
        <v>335</v>
      </c>
      <c r="D57" s="174">
        <f>SUM(D52:D56)</f>
        <v>0</v>
      </c>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row>
    <row r="58" spans="1:49" s="181" customFormat="1" ht="13.5" thickBot="1">
      <c r="A58" s="176" t="s">
        <v>336</v>
      </c>
      <c r="B58" s="177"/>
      <c r="C58" s="178" t="s">
        <v>337</v>
      </c>
      <c r="D58" s="179">
        <f>MAX((D49-D57),0)</f>
        <v>0</v>
      </c>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row>
    <row r="59" spans="1:49" ht="14.5" thickTop="1"/>
  </sheetData>
  <sheetProtection password="C3E1" sheet="1"/>
  <dataValidations disablePrompts="1" count="2">
    <dataValidation type="list" allowBlank="1" showInputMessage="1" showErrorMessage="1" sqref="B35:B38 IX35:IX38 ST35:ST38 ACP35:ACP38 AML35:AML38 AWH35:AWH38 BGD35:BGD38 BPZ35:BPZ38 BZV35:BZV38 CJR35:CJR38 CTN35:CTN38 DDJ35:DDJ38 DNF35:DNF38 DXB35:DXB38 EGX35:EGX38 EQT35:EQT38 FAP35:FAP38 FKL35:FKL38 FUH35:FUH38 GED35:GED38 GNZ35:GNZ38 GXV35:GXV38 HHR35:HHR38 HRN35:HRN38 IBJ35:IBJ38 ILF35:ILF38 IVB35:IVB38 JEX35:JEX38 JOT35:JOT38 JYP35:JYP38 KIL35:KIL38 KSH35:KSH38 LCD35:LCD38 LLZ35:LLZ38 LVV35:LVV38 MFR35:MFR38 MPN35:MPN38 MZJ35:MZJ38 NJF35:NJF38 NTB35:NTB38 OCX35:OCX38 OMT35:OMT38 OWP35:OWP38 PGL35:PGL38 PQH35:PQH38 QAD35:QAD38 QJZ35:QJZ38 QTV35:QTV38 RDR35:RDR38 RNN35:RNN38 RXJ35:RXJ38 SHF35:SHF38 SRB35:SRB38 TAX35:TAX38 TKT35:TKT38 TUP35:TUP38 UEL35:UEL38 UOH35:UOH38 UYD35:UYD38 VHZ35:VHZ38 VRV35:VRV38 WBR35:WBR38 WLN35:WLN38 WVJ35:WVJ38 B65571:B65574 IX65571:IX65574 ST65571:ST65574 ACP65571:ACP65574 AML65571:AML65574 AWH65571:AWH65574 BGD65571:BGD65574 BPZ65571:BPZ65574 BZV65571:BZV65574 CJR65571:CJR65574 CTN65571:CTN65574 DDJ65571:DDJ65574 DNF65571:DNF65574 DXB65571:DXB65574 EGX65571:EGX65574 EQT65571:EQT65574 FAP65571:FAP65574 FKL65571:FKL65574 FUH65571:FUH65574 GED65571:GED65574 GNZ65571:GNZ65574 GXV65571:GXV65574 HHR65571:HHR65574 HRN65571:HRN65574 IBJ65571:IBJ65574 ILF65571:ILF65574 IVB65571:IVB65574 JEX65571:JEX65574 JOT65571:JOT65574 JYP65571:JYP65574 KIL65571:KIL65574 KSH65571:KSH65574 LCD65571:LCD65574 LLZ65571:LLZ65574 LVV65571:LVV65574 MFR65571:MFR65574 MPN65571:MPN65574 MZJ65571:MZJ65574 NJF65571:NJF65574 NTB65571:NTB65574 OCX65571:OCX65574 OMT65571:OMT65574 OWP65571:OWP65574 PGL65571:PGL65574 PQH65571:PQH65574 QAD65571:QAD65574 QJZ65571:QJZ65574 QTV65571:QTV65574 RDR65571:RDR65574 RNN65571:RNN65574 RXJ65571:RXJ65574 SHF65571:SHF65574 SRB65571:SRB65574 TAX65571:TAX65574 TKT65571:TKT65574 TUP65571:TUP65574 UEL65571:UEL65574 UOH65571:UOH65574 UYD65571:UYD65574 VHZ65571:VHZ65574 VRV65571:VRV65574 WBR65571:WBR65574 WLN65571:WLN65574 WVJ65571:WVJ65574 B131107:B131110 IX131107:IX131110 ST131107:ST131110 ACP131107:ACP131110 AML131107:AML131110 AWH131107:AWH131110 BGD131107:BGD131110 BPZ131107:BPZ131110 BZV131107:BZV131110 CJR131107:CJR131110 CTN131107:CTN131110 DDJ131107:DDJ131110 DNF131107:DNF131110 DXB131107:DXB131110 EGX131107:EGX131110 EQT131107:EQT131110 FAP131107:FAP131110 FKL131107:FKL131110 FUH131107:FUH131110 GED131107:GED131110 GNZ131107:GNZ131110 GXV131107:GXV131110 HHR131107:HHR131110 HRN131107:HRN131110 IBJ131107:IBJ131110 ILF131107:ILF131110 IVB131107:IVB131110 JEX131107:JEX131110 JOT131107:JOT131110 JYP131107:JYP131110 KIL131107:KIL131110 KSH131107:KSH131110 LCD131107:LCD131110 LLZ131107:LLZ131110 LVV131107:LVV131110 MFR131107:MFR131110 MPN131107:MPN131110 MZJ131107:MZJ131110 NJF131107:NJF131110 NTB131107:NTB131110 OCX131107:OCX131110 OMT131107:OMT131110 OWP131107:OWP131110 PGL131107:PGL131110 PQH131107:PQH131110 QAD131107:QAD131110 QJZ131107:QJZ131110 QTV131107:QTV131110 RDR131107:RDR131110 RNN131107:RNN131110 RXJ131107:RXJ131110 SHF131107:SHF131110 SRB131107:SRB131110 TAX131107:TAX131110 TKT131107:TKT131110 TUP131107:TUP131110 UEL131107:UEL131110 UOH131107:UOH131110 UYD131107:UYD131110 VHZ131107:VHZ131110 VRV131107:VRV131110 WBR131107:WBR131110 WLN131107:WLN131110 WVJ131107:WVJ131110 B196643:B196646 IX196643:IX196646 ST196643:ST196646 ACP196643:ACP196646 AML196643:AML196646 AWH196643:AWH196646 BGD196643:BGD196646 BPZ196643:BPZ196646 BZV196643:BZV196646 CJR196643:CJR196646 CTN196643:CTN196646 DDJ196643:DDJ196646 DNF196643:DNF196646 DXB196643:DXB196646 EGX196643:EGX196646 EQT196643:EQT196646 FAP196643:FAP196646 FKL196643:FKL196646 FUH196643:FUH196646 GED196643:GED196646 GNZ196643:GNZ196646 GXV196643:GXV196646 HHR196643:HHR196646 HRN196643:HRN196646 IBJ196643:IBJ196646 ILF196643:ILF196646 IVB196643:IVB196646 JEX196643:JEX196646 JOT196643:JOT196646 JYP196643:JYP196646 KIL196643:KIL196646 KSH196643:KSH196646 LCD196643:LCD196646 LLZ196643:LLZ196646 LVV196643:LVV196646 MFR196643:MFR196646 MPN196643:MPN196646 MZJ196643:MZJ196646 NJF196643:NJF196646 NTB196643:NTB196646 OCX196643:OCX196646 OMT196643:OMT196646 OWP196643:OWP196646 PGL196643:PGL196646 PQH196643:PQH196646 QAD196643:QAD196646 QJZ196643:QJZ196646 QTV196643:QTV196646 RDR196643:RDR196646 RNN196643:RNN196646 RXJ196643:RXJ196646 SHF196643:SHF196646 SRB196643:SRB196646 TAX196643:TAX196646 TKT196643:TKT196646 TUP196643:TUP196646 UEL196643:UEL196646 UOH196643:UOH196646 UYD196643:UYD196646 VHZ196643:VHZ196646 VRV196643:VRV196646 WBR196643:WBR196646 WLN196643:WLN196646 WVJ196643:WVJ196646 B262179:B262182 IX262179:IX262182 ST262179:ST262182 ACP262179:ACP262182 AML262179:AML262182 AWH262179:AWH262182 BGD262179:BGD262182 BPZ262179:BPZ262182 BZV262179:BZV262182 CJR262179:CJR262182 CTN262179:CTN262182 DDJ262179:DDJ262182 DNF262179:DNF262182 DXB262179:DXB262182 EGX262179:EGX262182 EQT262179:EQT262182 FAP262179:FAP262182 FKL262179:FKL262182 FUH262179:FUH262182 GED262179:GED262182 GNZ262179:GNZ262182 GXV262179:GXV262182 HHR262179:HHR262182 HRN262179:HRN262182 IBJ262179:IBJ262182 ILF262179:ILF262182 IVB262179:IVB262182 JEX262179:JEX262182 JOT262179:JOT262182 JYP262179:JYP262182 KIL262179:KIL262182 KSH262179:KSH262182 LCD262179:LCD262182 LLZ262179:LLZ262182 LVV262179:LVV262182 MFR262179:MFR262182 MPN262179:MPN262182 MZJ262179:MZJ262182 NJF262179:NJF262182 NTB262179:NTB262182 OCX262179:OCX262182 OMT262179:OMT262182 OWP262179:OWP262182 PGL262179:PGL262182 PQH262179:PQH262182 QAD262179:QAD262182 QJZ262179:QJZ262182 QTV262179:QTV262182 RDR262179:RDR262182 RNN262179:RNN262182 RXJ262179:RXJ262182 SHF262179:SHF262182 SRB262179:SRB262182 TAX262179:TAX262182 TKT262179:TKT262182 TUP262179:TUP262182 UEL262179:UEL262182 UOH262179:UOH262182 UYD262179:UYD262182 VHZ262179:VHZ262182 VRV262179:VRV262182 WBR262179:WBR262182 WLN262179:WLN262182 WVJ262179:WVJ262182 B327715:B327718 IX327715:IX327718 ST327715:ST327718 ACP327715:ACP327718 AML327715:AML327718 AWH327715:AWH327718 BGD327715:BGD327718 BPZ327715:BPZ327718 BZV327715:BZV327718 CJR327715:CJR327718 CTN327715:CTN327718 DDJ327715:DDJ327718 DNF327715:DNF327718 DXB327715:DXB327718 EGX327715:EGX327718 EQT327715:EQT327718 FAP327715:FAP327718 FKL327715:FKL327718 FUH327715:FUH327718 GED327715:GED327718 GNZ327715:GNZ327718 GXV327715:GXV327718 HHR327715:HHR327718 HRN327715:HRN327718 IBJ327715:IBJ327718 ILF327715:ILF327718 IVB327715:IVB327718 JEX327715:JEX327718 JOT327715:JOT327718 JYP327715:JYP327718 KIL327715:KIL327718 KSH327715:KSH327718 LCD327715:LCD327718 LLZ327715:LLZ327718 LVV327715:LVV327718 MFR327715:MFR327718 MPN327715:MPN327718 MZJ327715:MZJ327718 NJF327715:NJF327718 NTB327715:NTB327718 OCX327715:OCX327718 OMT327715:OMT327718 OWP327715:OWP327718 PGL327715:PGL327718 PQH327715:PQH327718 QAD327715:QAD327718 QJZ327715:QJZ327718 QTV327715:QTV327718 RDR327715:RDR327718 RNN327715:RNN327718 RXJ327715:RXJ327718 SHF327715:SHF327718 SRB327715:SRB327718 TAX327715:TAX327718 TKT327715:TKT327718 TUP327715:TUP327718 UEL327715:UEL327718 UOH327715:UOH327718 UYD327715:UYD327718 VHZ327715:VHZ327718 VRV327715:VRV327718 WBR327715:WBR327718 WLN327715:WLN327718 WVJ327715:WVJ327718 B393251:B393254 IX393251:IX393254 ST393251:ST393254 ACP393251:ACP393254 AML393251:AML393254 AWH393251:AWH393254 BGD393251:BGD393254 BPZ393251:BPZ393254 BZV393251:BZV393254 CJR393251:CJR393254 CTN393251:CTN393254 DDJ393251:DDJ393254 DNF393251:DNF393254 DXB393251:DXB393254 EGX393251:EGX393254 EQT393251:EQT393254 FAP393251:FAP393254 FKL393251:FKL393254 FUH393251:FUH393254 GED393251:GED393254 GNZ393251:GNZ393254 GXV393251:GXV393254 HHR393251:HHR393254 HRN393251:HRN393254 IBJ393251:IBJ393254 ILF393251:ILF393254 IVB393251:IVB393254 JEX393251:JEX393254 JOT393251:JOT393254 JYP393251:JYP393254 KIL393251:KIL393254 KSH393251:KSH393254 LCD393251:LCD393254 LLZ393251:LLZ393254 LVV393251:LVV393254 MFR393251:MFR393254 MPN393251:MPN393254 MZJ393251:MZJ393254 NJF393251:NJF393254 NTB393251:NTB393254 OCX393251:OCX393254 OMT393251:OMT393254 OWP393251:OWP393254 PGL393251:PGL393254 PQH393251:PQH393254 QAD393251:QAD393254 QJZ393251:QJZ393254 QTV393251:QTV393254 RDR393251:RDR393254 RNN393251:RNN393254 RXJ393251:RXJ393254 SHF393251:SHF393254 SRB393251:SRB393254 TAX393251:TAX393254 TKT393251:TKT393254 TUP393251:TUP393254 UEL393251:UEL393254 UOH393251:UOH393254 UYD393251:UYD393254 VHZ393251:VHZ393254 VRV393251:VRV393254 WBR393251:WBR393254 WLN393251:WLN393254 WVJ393251:WVJ393254 B458787:B458790 IX458787:IX458790 ST458787:ST458790 ACP458787:ACP458790 AML458787:AML458790 AWH458787:AWH458790 BGD458787:BGD458790 BPZ458787:BPZ458790 BZV458787:BZV458790 CJR458787:CJR458790 CTN458787:CTN458790 DDJ458787:DDJ458790 DNF458787:DNF458790 DXB458787:DXB458790 EGX458787:EGX458790 EQT458787:EQT458790 FAP458787:FAP458790 FKL458787:FKL458790 FUH458787:FUH458790 GED458787:GED458790 GNZ458787:GNZ458790 GXV458787:GXV458790 HHR458787:HHR458790 HRN458787:HRN458790 IBJ458787:IBJ458790 ILF458787:ILF458790 IVB458787:IVB458790 JEX458787:JEX458790 JOT458787:JOT458790 JYP458787:JYP458790 KIL458787:KIL458790 KSH458787:KSH458790 LCD458787:LCD458790 LLZ458787:LLZ458790 LVV458787:LVV458790 MFR458787:MFR458790 MPN458787:MPN458790 MZJ458787:MZJ458790 NJF458787:NJF458790 NTB458787:NTB458790 OCX458787:OCX458790 OMT458787:OMT458790 OWP458787:OWP458790 PGL458787:PGL458790 PQH458787:PQH458790 QAD458787:QAD458790 QJZ458787:QJZ458790 QTV458787:QTV458790 RDR458787:RDR458790 RNN458787:RNN458790 RXJ458787:RXJ458790 SHF458787:SHF458790 SRB458787:SRB458790 TAX458787:TAX458790 TKT458787:TKT458790 TUP458787:TUP458790 UEL458787:UEL458790 UOH458787:UOH458790 UYD458787:UYD458790 VHZ458787:VHZ458790 VRV458787:VRV458790 WBR458787:WBR458790 WLN458787:WLN458790 WVJ458787:WVJ458790 B524323:B524326 IX524323:IX524326 ST524323:ST524326 ACP524323:ACP524326 AML524323:AML524326 AWH524323:AWH524326 BGD524323:BGD524326 BPZ524323:BPZ524326 BZV524323:BZV524326 CJR524323:CJR524326 CTN524323:CTN524326 DDJ524323:DDJ524326 DNF524323:DNF524326 DXB524323:DXB524326 EGX524323:EGX524326 EQT524323:EQT524326 FAP524323:FAP524326 FKL524323:FKL524326 FUH524323:FUH524326 GED524323:GED524326 GNZ524323:GNZ524326 GXV524323:GXV524326 HHR524323:HHR524326 HRN524323:HRN524326 IBJ524323:IBJ524326 ILF524323:ILF524326 IVB524323:IVB524326 JEX524323:JEX524326 JOT524323:JOT524326 JYP524323:JYP524326 KIL524323:KIL524326 KSH524323:KSH524326 LCD524323:LCD524326 LLZ524323:LLZ524326 LVV524323:LVV524326 MFR524323:MFR524326 MPN524323:MPN524326 MZJ524323:MZJ524326 NJF524323:NJF524326 NTB524323:NTB524326 OCX524323:OCX524326 OMT524323:OMT524326 OWP524323:OWP524326 PGL524323:PGL524326 PQH524323:PQH524326 QAD524323:QAD524326 QJZ524323:QJZ524326 QTV524323:QTV524326 RDR524323:RDR524326 RNN524323:RNN524326 RXJ524323:RXJ524326 SHF524323:SHF524326 SRB524323:SRB524326 TAX524323:TAX524326 TKT524323:TKT524326 TUP524323:TUP524326 UEL524323:UEL524326 UOH524323:UOH524326 UYD524323:UYD524326 VHZ524323:VHZ524326 VRV524323:VRV524326 WBR524323:WBR524326 WLN524323:WLN524326 WVJ524323:WVJ524326 B589859:B589862 IX589859:IX589862 ST589859:ST589862 ACP589859:ACP589862 AML589859:AML589862 AWH589859:AWH589862 BGD589859:BGD589862 BPZ589859:BPZ589862 BZV589859:BZV589862 CJR589859:CJR589862 CTN589859:CTN589862 DDJ589859:DDJ589862 DNF589859:DNF589862 DXB589859:DXB589862 EGX589859:EGX589862 EQT589859:EQT589862 FAP589859:FAP589862 FKL589859:FKL589862 FUH589859:FUH589862 GED589859:GED589862 GNZ589859:GNZ589862 GXV589859:GXV589862 HHR589859:HHR589862 HRN589859:HRN589862 IBJ589859:IBJ589862 ILF589859:ILF589862 IVB589859:IVB589862 JEX589859:JEX589862 JOT589859:JOT589862 JYP589859:JYP589862 KIL589859:KIL589862 KSH589859:KSH589862 LCD589859:LCD589862 LLZ589859:LLZ589862 LVV589859:LVV589862 MFR589859:MFR589862 MPN589859:MPN589862 MZJ589859:MZJ589862 NJF589859:NJF589862 NTB589859:NTB589862 OCX589859:OCX589862 OMT589859:OMT589862 OWP589859:OWP589862 PGL589859:PGL589862 PQH589859:PQH589862 QAD589859:QAD589862 QJZ589859:QJZ589862 QTV589859:QTV589862 RDR589859:RDR589862 RNN589859:RNN589862 RXJ589859:RXJ589862 SHF589859:SHF589862 SRB589859:SRB589862 TAX589859:TAX589862 TKT589859:TKT589862 TUP589859:TUP589862 UEL589859:UEL589862 UOH589859:UOH589862 UYD589859:UYD589862 VHZ589859:VHZ589862 VRV589859:VRV589862 WBR589859:WBR589862 WLN589859:WLN589862 WVJ589859:WVJ589862 B655395:B655398 IX655395:IX655398 ST655395:ST655398 ACP655395:ACP655398 AML655395:AML655398 AWH655395:AWH655398 BGD655395:BGD655398 BPZ655395:BPZ655398 BZV655395:BZV655398 CJR655395:CJR655398 CTN655395:CTN655398 DDJ655395:DDJ655398 DNF655395:DNF655398 DXB655395:DXB655398 EGX655395:EGX655398 EQT655395:EQT655398 FAP655395:FAP655398 FKL655395:FKL655398 FUH655395:FUH655398 GED655395:GED655398 GNZ655395:GNZ655398 GXV655395:GXV655398 HHR655395:HHR655398 HRN655395:HRN655398 IBJ655395:IBJ655398 ILF655395:ILF655398 IVB655395:IVB655398 JEX655395:JEX655398 JOT655395:JOT655398 JYP655395:JYP655398 KIL655395:KIL655398 KSH655395:KSH655398 LCD655395:LCD655398 LLZ655395:LLZ655398 LVV655395:LVV655398 MFR655395:MFR655398 MPN655395:MPN655398 MZJ655395:MZJ655398 NJF655395:NJF655398 NTB655395:NTB655398 OCX655395:OCX655398 OMT655395:OMT655398 OWP655395:OWP655398 PGL655395:PGL655398 PQH655395:PQH655398 QAD655395:QAD655398 QJZ655395:QJZ655398 QTV655395:QTV655398 RDR655395:RDR655398 RNN655395:RNN655398 RXJ655395:RXJ655398 SHF655395:SHF655398 SRB655395:SRB655398 TAX655395:TAX655398 TKT655395:TKT655398 TUP655395:TUP655398 UEL655395:UEL655398 UOH655395:UOH655398 UYD655395:UYD655398 VHZ655395:VHZ655398 VRV655395:VRV655398 WBR655395:WBR655398 WLN655395:WLN655398 WVJ655395:WVJ655398 B720931:B720934 IX720931:IX720934 ST720931:ST720934 ACP720931:ACP720934 AML720931:AML720934 AWH720931:AWH720934 BGD720931:BGD720934 BPZ720931:BPZ720934 BZV720931:BZV720934 CJR720931:CJR720934 CTN720931:CTN720934 DDJ720931:DDJ720934 DNF720931:DNF720934 DXB720931:DXB720934 EGX720931:EGX720934 EQT720931:EQT720934 FAP720931:FAP720934 FKL720931:FKL720934 FUH720931:FUH720934 GED720931:GED720934 GNZ720931:GNZ720934 GXV720931:GXV720934 HHR720931:HHR720934 HRN720931:HRN720934 IBJ720931:IBJ720934 ILF720931:ILF720934 IVB720931:IVB720934 JEX720931:JEX720934 JOT720931:JOT720934 JYP720931:JYP720934 KIL720931:KIL720934 KSH720931:KSH720934 LCD720931:LCD720934 LLZ720931:LLZ720934 LVV720931:LVV720934 MFR720931:MFR720934 MPN720931:MPN720934 MZJ720931:MZJ720934 NJF720931:NJF720934 NTB720931:NTB720934 OCX720931:OCX720934 OMT720931:OMT720934 OWP720931:OWP720934 PGL720931:PGL720934 PQH720931:PQH720934 QAD720931:QAD720934 QJZ720931:QJZ720934 QTV720931:QTV720934 RDR720931:RDR720934 RNN720931:RNN720934 RXJ720931:RXJ720934 SHF720931:SHF720934 SRB720931:SRB720934 TAX720931:TAX720934 TKT720931:TKT720934 TUP720931:TUP720934 UEL720931:UEL720934 UOH720931:UOH720934 UYD720931:UYD720934 VHZ720931:VHZ720934 VRV720931:VRV720934 WBR720931:WBR720934 WLN720931:WLN720934 WVJ720931:WVJ720934 B786467:B786470 IX786467:IX786470 ST786467:ST786470 ACP786467:ACP786470 AML786467:AML786470 AWH786467:AWH786470 BGD786467:BGD786470 BPZ786467:BPZ786470 BZV786467:BZV786470 CJR786467:CJR786470 CTN786467:CTN786470 DDJ786467:DDJ786470 DNF786467:DNF786470 DXB786467:DXB786470 EGX786467:EGX786470 EQT786467:EQT786470 FAP786467:FAP786470 FKL786467:FKL786470 FUH786467:FUH786470 GED786467:GED786470 GNZ786467:GNZ786470 GXV786467:GXV786470 HHR786467:HHR786470 HRN786467:HRN786470 IBJ786467:IBJ786470 ILF786467:ILF786470 IVB786467:IVB786470 JEX786467:JEX786470 JOT786467:JOT786470 JYP786467:JYP786470 KIL786467:KIL786470 KSH786467:KSH786470 LCD786467:LCD786470 LLZ786467:LLZ786470 LVV786467:LVV786470 MFR786467:MFR786470 MPN786467:MPN786470 MZJ786467:MZJ786470 NJF786467:NJF786470 NTB786467:NTB786470 OCX786467:OCX786470 OMT786467:OMT786470 OWP786467:OWP786470 PGL786467:PGL786470 PQH786467:PQH786470 QAD786467:QAD786470 QJZ786467:QJZ786470 QTV786467:QTV786470 RDR786467:RDR786470 RNN786467:RNN786470 RXJ786467:RXJ786470 SHF786467:SHF786470 SRB786467:SRB786470 TAX786467:TAX786470 TKT786467:TKT786470 TUP786467:TUP786470 UEL786467:UEL786470 UOH786467:UOH786470 UYD786467:UYD786470 VHZ786467:VHZ786470 VRV786467:VRV786470 WBR786467:WBR786470 WLN786467:WLN786470 WVJ786467:WVJ786470 B852003:B852006 IX852003:IX852006 ST852003:ST852006 ACP852003:ACP852006 AML852003:AML852006 AWH852003:AWH852006 BGD852003:BGD852006 BPZ852003:BPZ852006 BZV852003:BZV852006 CJR852003:CJR852006 CTN852003:CTN852006 DDJ852003:DDJ852006 DNF852003:DNF852006 DXB852003:DXB852006 EGX852003:EGX852006 EQT852003:EQT852006 FAP852003:FAP852006 FKL852003:FKL852006 FUH852003:FUH852006 GED852003:GED852006 GNZ852003:GNZ852006 GXV852003:GXV852006 HHR852003:HHR852006 HRN852003:HRN852006 IBJ852003:IBJ852006 ILF852003:ILF852006 IVB852003:IVB852006 JEX852003:JEX852006 JOT852003:JOT852006 JYP852003:JYP852006 KIL852003:KIL852006 KSH852003:KSH852006 LCD852003:LCD852006 LLZ852003:LLZ852006 LVV852003:LVV852006 MFR852003:MFR852006 MPN852003:MPN852006 MZJ852003:MZJ852006 NJF852003:NJF852006 NTB852003:NTB852006 OCX852003:OCX852006 OMT852003:OMT852006 OWP852003:OWP852006 PGL852003:PGL852006 PQH852003:PQH852006 QAD852003:QAD852006 QJZ852003:QJZ852006 QTV852003:QTV852006 RDR852003:RDR852006 RNN852003:RNN852006 RXJ852003:RXJ852006 SHF852003:SHF852006 SRB852003:SRB852006 TAX852003:TAX852006 TKT852003:TKT852006 TUP852003:TUP852006 UEL852003:UEL852006 UOH852003:UOH852006 UYD852003:UYD852006 VHZ852003:VHZ852006 VRV852003:VRV852006 WBR852003:WBR852006 WLN852003:WLN852006 WVJ852003:WVJ852006 B917539:B917542 IX917539:IX917542 ST917539:ST917542 ACP917539:ACP917542 AML917539:AML917542 AWH917539:AWH917542 BGD917539:BGD917542 BPZ917539:BPZ917542 BZV917539:BZV917542 CJR917539:CJR917542 CTN917539:CTN917542 DDJ917539:DDJ917542 DNF917539:DNF917542 DXB917539:DXB917542 EGX917539:EGX917542 EQT917539:EQT917542 FAP917539:FAP917542 FKL917539:FKL917542 FUH917539:FUH917542 GED917539:GED917542 GNZ917539:GNZ917542 GXV917539:GXV917542 HHR917539:HHR917542 HRN917539:HRN917542 IBJ917539:IBJ917542 ILF917539:ILF917542 IVB917539:IVB917542 JEX917539:JEX917542 JOT917539:JOT917542 JYP917539:JYP917542 KIL917539:KIL917542 KSH917539:KSH917542 LCD917539:LCD917542 LLZ917539:LLZ917542 LVV917539:LVV917542 MFR917539:MFR917542 MPN917539:MPN917542 MZJ917539:MZJ917542 NJF917539:NJF917542 NTB917539:NTB917542 OCX917539:OCX917542 OMT917539:OMT917542 OWP917539:OWP917542 PGL917539:PGL917542 PQH917539:PQH917542 QAD917539:QAD917542 QJZ917539:QJZ917542 QTV917539:QTV917542 RDR917539:RDR917542 RNN917539:RNN917542 RXJ917539:RXJ917542 SHF917539:SHF917542 SRB917539:SRB917542 TAX917539:TAX917542 TKT917539:TKT917542 TUP917539:TUP917542 UEL917539:UEL917542 UOH917539:UOH917542 UYD917539:UYD917542 VHZ917539:VHZ917542 VRV917539:VRV917542 WBR917539:WBR917542 WLN917539:WLN917542 WVJ917539:WVJ917542 B983075:B983078 IX983075:IX983078 ST983075:ST983078 ACP983075:ACP983078 AML983075:AML983078 AWH983075:AWH983078 BGD983075:BGD983078 BPZ983075:BPZ983078 BZV983075:BZV983078 CJR983075:CJR983078 CTN983075:CTN983078 DDJ983075:DDJ983078 DNF983075:DNF983078 DXB983075:DXB983078 EGX983075:EGX983078 EQT983075:EQT983078 FAP983075:FAP983078 FKL983075:FKL983078 FUH983075:FUH983078 GED983075:GED983078 GNZ983075:GNZ983078 GXV983075:GXV983078 HHR983075:HHR983078 HRN983075:HRN983078 IBJ983075:IBJ983078 ILF983075:ILF983078 IVB983075:IVB983078 JEX983075:JEX983078 JOT983075:JOT983078 JYP983075:JYP983078 KIL983075:KIL983078 KSH983075:KSH983078 LCD983075:LCD983078 LLZ983075:LLZ983078 LVV983075:LVV983078 MFR983075:MFR983078 MPN983075:MPN983078 MZJ983075:MZJ983078 NJF983075:NJF983078 NTB983075:NTB983078 OCX983075:OCX983078 OMT983075:OMT983078 OWP983075:OWP983078 PGL983075:PGL983078 PQH983075:PQH983078 QAD983075:QAD983078 QJZ983075:QJZ983078 QTV983075:QTV983078 RDR983075:RDR983078 RNN983075:RNN983078 RXJ983075:RXJ983078 SHF983075:SHF983078 SRB983075:SRB983078 TAX983075:TAX983078 TKT983075:TKT983078 TUP983075:TUP983078 UEL983075:UEL983078 UOH983075:UOH983078 UYD983075:UYD983078 VHZ983075:VHZ983078 VRV983075:VRV983078 WBR983075:WBR983078 WLN983075:WLN983078 WVJ983075:WVJ983078" xr:uid="{00000000-0002-0000-0300-000000000000}">
      <formula1>"0,0.2,0.4,0.6,0.8,1.0"</formula1>
    </dataValidation>
    <dataValidation type="list" allowBlank="1" showInputMessage="1" showErrorMessage="1" sqref="B17:B18 IX17:IX18 ST17:ST18 ACP17:ACP18 AML17:AML18 AWH17:AWH18 BGD17:BGD18 BPZ17:BPZ18 BZV17:BZV18 CJR17:CJR18 CTN17:CTN18 DDJ17:DDJ18 DNF17:DNF18 DXB17:DXB18 EGX17:EGX18 EQT17:EQT18 FAP17:FAP18 FKL17:FKL18 FUH17:FUH18 GED17:GED18 GNZ17:GNZ18 GXV17:GXV18 HHR17:HHR18 HRN17:HRN18 IBJ17:IBJ18 ILF17:ILF18 IVB17:IVB18 JEX17:JEX18 JOT17:JOT18 JYP17:JYP18 KIL17:KIL18 KSH17:KSH18 LCD17:LCD18 LLZ17:LLZ18 LVV17:LVV18 MFR17:MFR18 MPN17:MPN18 MZJ17:MZJ18 NJF17:NJF18 NTB17:NTB18 OCX17:OCX18 OMT17:OMT18 OWP17:OWP18 PGL17:PGL18 PQH17:PQH18 QAD17:QAD18 QJZ17:QJZ18 QTV17:QTV18 RDR17:RDR18 RNN17:RNN18 RXJ17:RXJ18 SHF17:SHF18 SRB17:SRB18 TAX17:TAX18 TKT17:TKT18 TUP17:TUP18 UEL17:UEL18 UOH17:UOH18 UYD17:UYD18 VHZ17:VHZ18 VRV17:VRV18 WBR17:WBR18 WLN17:WLN18 WVJ17:WVJ18 B65553:B65554 IX65553:IX65554 ST65553:ST65554 ACP65553:ACP65554 AML65553:AML65554 AWH65553:AWH65554 BGD65553:BGD65554 BPZ65553:BPZ65554 BZV65553:BZV65554 CJR65553:CJR65554 CTN65553:CTN65554 DDJ65553:DDJ65554 DNF65553:DNF65554 DXB65553:DXB65554 EGX65553:EGX65554 EQT65553:EQT65554 FAP65553:FAP65554 FKL65553:FKL65554 FUH65553:FUH65554 GED65553:GED65554 GNZ65553:GNZ65554 GXV65553:GXV65554 HHR65553:HHR65554 HRN65553:HRN65554 IBJ65553:IBJ65554 ILF65553:ILF65554 IVB65553:IVB65554 JEX65553:JEX65554 JOT65553:JOT65554 JYP65553:JYP65554 KIL65553:KIL65554 KSH65553:KSH65554 LCD65553:LCD65554 LLZ65553:LLZ65554 LVV65553:LVV65554 MFR65553:MFR65554 MPN65553:MPN65554 MZJ65553:MZJ65554 NJF65553:NJF65554 NTB65553:NTB65554 OCX65553:OCX65554 OMT65553:OMT65554 OWP65553:OWP65554 PGL65553:PGL65554 PQH65553:PQH65554 QAD65553:QAD65554 QJZ65553:QJZ65554 QTV65553:QTV65554 RDR65553:RDR65554 RNN65553:RNN65554 RXJ65553:RXJ65554 SHF65553:SHF65554 SRB65553:SRB65554 TAX65553:TAX65554 TKT65553:TKT65554 TUP65553:TUP65554 UEL65553:UEL65554 UOH65553:UOH65554 UYD65553:UYD65554 VHZ65553:VHZ65554 VRV65553:VRV65554 WBR65553:WBR65554 WLN65553:WLN65554 WVJ65553:WVJ65554 B131089:B131090 IX131089:IX131090 ST131089:ST131090 ACP131089:ACP131090 AML131089:AML131090 AWH131089:AWH131090 BGD131089:BGD131090 BPZ131089:BPZ131090 BZV131089:BZV131090 CJR131089:CJR131090 CTN131089:CTN131090 DDJ131089:DDJ131090 DNF131089:DNF131090 DXB131089:DXB131090 EGX131089:EGX131090 EQT131089:EQT131090 FAP131089:FAP131090 FKL131089:FKL131090 FUH131089:FUH131090 GED131089:GED131090 GNZ131089:GNZ131090 GXV131089:GXV131090 HHR131089:HHR131090 HRN131089:HRN131090 IBJ131089:IBJ131090 ILF131089:ILF131090 IVB131089:IVB131090 JEX131089:JEX131090 JOT131089:JOT131090 JYP131089:JYP131090 KIL131089:KIL131090 KSH131089:KSH131090 LCD131089:LCD131090 LLZ131089:LLZ131090 LVV131089:LVV131090 MFR131089:MFR131090 MPN131089:MPN131090 MZJ131089:MZJ131090 NJF131089:NJF131090 NTB131089:NTB131090 OCX131089:OCX131090 OMT131089:OMT131090 OWP131089:OWP131090 PGL131089:PGL131090 PQH131089:PQH131090 QAD131089:QAD131090 QJZ131089:QJZ131090 QTV131089:QTV131090 RDR131089:RDR131090 RNN131089:RNN131090 RXJ131089:RXJ131090 SHF131089:SHF131090 SRB131089:SRB131090 TAX131089:TAX131090 TKT131089:TKT131090 TUP131089:TUP131090 UEL131089:UEL131090 UOH131089:UOH131090 UYD131089:UYD131090 VHZ131089:VHZ131090 VRV131089:VRV131090 WBR131089:WBR131090 WLN131089:WLN131090 WVJ131089:WVJ131090 B196625:B196626 IX196625:IX196626 ST196625:ST196626 ACP196625:ACP196626 AML196625:AML196626 AWH196625:AWH196626 BGD196625:BGD196626 BPZ196625:BPZ196626 BZV196625:BZV196626 CJR196625:CJR196626 CTN196625:CTN196626 DDJ196625:DDJ196626 DNF196625:DNF196626 DXB196625:DXB196626 EGX196625:EGX196626 EQT196625:EQT196626 FAP196625:FAP196626 FKL196625:FKL196626 FUH196625:FUH196626 GED196625:GED196626 GNZ196625:GNZ196626 GXV196625:GXV196626 HHR196625:HHR196626 HRN196625:HRN196626 IBJ196625:IBJ196626 ILF196625:ILF196626 IVB196625:IVB196626 JEX196625:JEX196626 JOT196625:JOT196626 JYP196625:JYP196626 KIL196625:KIL196626 KSH196625:KSH196626 LCD196625:LCD196626 LLZ196625:LLZ196626 LVV196625:LVV196626 MFR196625:MFR196626 MPN196625:MPN196626 MZJ196625:MZJ196626 NJF196625:NJF196626 NTB196625:NTB196626 OCX196625:OCX196626 OMT196625:OMT196626 OWP196625:OWP196626 PGL196625:PGL196626 PQH196625:PQH196626 QAD196625:QAD196626 QJZ196625:QJZ196626 QTV196625:QTV196626 RDR196625:RDR196626 RNN196625:RNN196626 RXJ196625:RXJ196626 SHF196625:SHF196626 SRB196625:SRB196626 TAX196625:TAX196626 TKT196625:TKT196626 TUP196625:TUP196626 UEL196625:UEL196626 UOH196625:UOH196626 UYD196625:UYD196626 VHZ196625:VHZ196626 VRV196625:VRV196626 WBR196625:WBR196626 WLN196625:WLN196626 WVJ196625:WVJ196626 B262161:B262162 IX262161:IX262162 ST262161:ST262162 ACP262161:ACP262162 AML262161:AML262162 AWH262161:AWH262162 BGD262161:BGD262162 BPZ262161:BPZ262162 BZV262161:BZV262162 CJR262161:CJR262162 CTN262161:CTN262162 DDJ262161:DDJ262162 DNF262161:DNF262162 DXB262161:DXB262162 EGX262161:EGX262162 EQT262161:EQT262162 FAP262161:FAP262162 FKL262161:FKL262162 FUH262161:FUH262162 GED262161:GED262162 GNZ262161:GNZ262162 GXV262161:GXV262162 HHR262161:HHR262162 HRN262161:HRN262162 IBJ262161:IBJ262162 ILF262161:ILF262162 IVB262161:IVB262162 JEX262161:JEX262162 JOT262161:JOT262162 JYP262161:JYP262162 KIL262161:KIL262162 KSH262161:KSH262162 LCD262161:LCD262162 LLZ262161:LLZ262162 LVV262161:LVV262162 MFR262161:MFR262162 MPN262161:MPN262162 MZJ262161:MZJ262162 NJF262161:NJF262162 NTB262161:NTB262162 OCX262161:OCX262162 OMT262161:OMT262162 OWP262161:OWP262162 PGL262161:PGL262162 PQH262161:PQH262162 QAD262161:QAD262162 QJZ262161:QJZ262162 QTV262161:QTV262162 RDR262161:RDR262162 RNN262161:RNN262162 RXJ262161:RXJ262162 SHF262161:SHF262162 SRB262161:SRB262162 TAX262161:TAX262162 TKT262161:TKT262162 TUP262161:TUP262162 UEL262161:UEL262162 UOH262161:UOH262162 UYD262161:UYD262162 VHZ262161:VHZ262162 VRV262161:VRV262162 WBR262161:WBR262162 WLN262161:WLN262162 WVJ262161:WVJ262162 B327697:B327698 IX327697:IX327698 ST327697:ST327698 ACP327697:ACP327698 AML327697:AML327698 AWH327697:AWH327698 BGD327697:BGD327698 BPZ327697:BPZ327698 BZV327697:BZV327698 CJR327697:CJR327698 CTN327697:CTN327698 DDJ327697:DDJ327698 DNF327697:DNF327698 DXB327697:DXB327698 EGX327697:EGX327698 EQT327697:EQT327698 FAP327697:FAP327698 FKL327697:FKL327698 FUH327697:FUH327698 GED327697:GED327698 GNZ327697:GNZ327698 GXV327697:GXV327698 HHR327697:HHR327698 HRN327697:HRN327698 IBJ327697:IBJ327698 ILF327697:ILF327698 IVB327697:IVB327698 JEX327697:JEX327698 JOT327697:JOT327698 JYP327697:JYP327698 KIL327697:KIL327698 KSH327697:KSH327698 LCD327697:LCD327698 LLZ327697:LLZ327698 LVV327697:LVV327698 MFR327697:MFR327698 MPN327697:MPN327698 MZJ327697:MZJ327698 NJF327697:NJF327698 NTB327697:NTB327698 OCX327697:OCX327698 OMT327697:OMT327698 OWP327697:OWP327698 PGL327697:PGL327698 PQH327697:PQH327698 QAD327697:QAD327698 QJZ327697:QJZ327698 QTV327697:QTV327698 RDR327697:RDR327698 RNN327697:RNN327698 RXJ327697:RXJ327698 SHF327697:SHF327698 SRB327697:SRB327698 TAX327697:TAX327698 TKT327697:TKT327698 TUP327697:TUP327698 UEL327697:UEL327698 UOH327697:UOH327698 UYD327697:UYD327698 VHZ327697:VHZ327698 VRV327697:VRV327698 WBR327697:WBR327698 WLN327697:WLN327698 WVJ327697:WVJ327698 B393233:B393234 IX393233:IX393234 ST393233:ST393234 ACP393233:ACP393234 AML393233:AML393234 AWH393233:AWH393234 BGD393233:BGD393234 BPZ393233:BPZ393234 BZV393233:BZV393234 CJR393233:CJR393234 CTN393233:CTN393234 DDJ393233:DDJ393234 DNF393233:DNF393234 DXB393233:DXB393234 EGX393233:EGX393234 EQT393233:EQT393234 FAP393233:FAP393234 FKL393233:FKL393234 FUH393233:FUH393234 GED393233:GED393234 GNZ393233:GNZ393234 GXV393233:GXV393234 HHR393233:HHR393234 HRN393233:HRN393234 IBJ393233:IBJ393234 ILF393233:ILF393234 IVB393233:IVB393234 JEX393233:JEX393234 JOT393233:JOT393234 JYP393233:JYP393234 KIL393233:KIL393234 KSH393233:KSH393234 LCD393233:LCD393234 LLZ393233:LLZ393234 LVV393233:LVV393234 MFR393233:MFR393234 MPN393233:MPN393234 MZJ393233:MZJ393234 NJF393233:NJF393234 NTB393233:NTB393234 OCX393233:OCX393234 OMT393233:OMT393234 OWP393233:OWP393234 PGL393233:PGL393234 PQH393233:PQH393234 QAD393233:QAD393234 QJZ393233:QJZ393234 QTV393233:QTV393234 RDR393233:RDR393234 RNN393233:RNN393234 RXJ393233:RXJ393234 SHF393233:SHF393234 SRB393233:SRB393234 TAX393233:TAX393234 TKT393233:TKT393234 TUP393233:TUP393234 UEL393233:UEL393234 UOH393233:UOH393234 UYD393233:UYD393234 VHZ393233:VHZ393234 VRV393233:VRV393234 WBR393233:WBR393234 WLN393233:WLN393234 WVJ393233:WVJ393234 B458769:B458770 IX458769:IX458770 ST458769:ST458770 ACP458769:ACP458770 AML458769:AML458770 AWH458769:AWH458770 BGD458769:BGD458770 BPZ458769:BPZ458770 BZV458769:BZV458770 CJR458769:CJR458770 CTN458769:CTN458770 DDJ458769:DDJ458770 DNF458769:DNF458770 DXB458769:DXB458770 EGX458769:EGX458770 EQT458769:EQT458770 FAP458769:FAP458770 FKL458769:FKL458770 FUH458769:FUH458770 GED458769:GED458770 GNZ458769:GNZ458770 GXV458769:GXV458770 HHR458769:HHR458770 HRN458769:HRN458770 IBJ458769:IBJ458770 ILF458769:ILF458770 IVB458769:IVB458770 JEX458769:JEX458770 JOT458769:JOT458770 JYP458769:JYP458770 KIL458769:KIL458770 KSH458769:KSH458770 LCD458769:LCD458770 LLZ458769:LLZ458770 LVV458769:LVV458770 MFR458769:MFR458770 MPN458769:MPN458770 MZJ458769:MZJ458770 NJF458769:NJF458770 NTB458769:NTB458770 OCX458769:OCX458770 OMT458769:OMT458770 OWP458769:OWP458770 PGL458769:PGL458770 PQH458769:PQH458770 QAD458769:QAD458770 QJZ458769:QJZ458770 QTV458769:QTV458770 RDR458769:RDR458770 RNN458769:RNN458770 RXJ458769:RXJ458770 SHF458769:SHF458770 SRB458769:SRB458770 TAX458769:TAX458770 TKT458769:TKT458770 TUP458769:TUP458770 UEL458769:UEL458770 UOH458769:UOH458770 UYD458769:UYD458770 VHZ458769:VHZ458770 VRV458769:VRV458770 WBR458769:WBR458770 WLN458769:WLN458770 WVJ458769:WVJ458770 B524305:B524306 IX524305:IX524306 ST524305:ST524306 ACP524305:ACP524306 AML524305:AML524306 AWH524305:AWH524306 BGD524305:BGD524306 BPZ524305:BPZ524306 BZV524305:BZV524306 CJR524305:CJR524306 CTN524305:CTN524306 DDJ524305:DDJ524306 DNF524305:DNF524306 DXB524305:DXB524306 EGX524305:EGX524306 EQT524305:EQT524306 FAP524305:FAP524306 FKL524305:FKL524306 FUH524305:FUH524306 GED524305:GED524306 GNZ524305:GNZ524306 GXV524305:GXV524306 HHR524305:HHR524306 HRN524305:HRN524306 IBJ524305:IBJ524306 ILF524305:ILF524306 IVB524305:IVB524306 JEX524305:JEX524306 JOT524305:JOT524306 JYP524305:JYP524306 KIL524305:KIL524306 KSH524305:KSH524306 LCD524305:LCD524306 LLZ524305:LLZ524306 LVV524305:LVV524306 MFR524305:MFR524306 MPN524305:MPN524306 MZJ524305:MZJ524306 NJF524305:NJF524306 NTB524305:NTB524306 OCX524305:OCX524306 OMT524305:OMT524306 OWP524305:OWP524306 PGL524305:PGL524306 PQH524305:PQH524306 QAD524305:QAD524306 QJZ524305:QJZ524306 QTV524305:QTV524306 RDR524305:RDR524306 RNN524305:RNN524306 RXJ524305:RXJ524306 SHF524305:SHF524306 SRB524305:SRB524306 TAX524305:TAX524306 TKT524305:TKT524306 TUP524305:TUP524306 UEL524305:UEL524306 UOH524305:UOH524306 UYD524305:UYD524306 VHZ524305:VHZ524306 VRV524305:VRV524306 WBR524305:WBR524306 WLN524305:WLN524306 WVJ524305:WVJ524306 B589841:B589842 IX589841:IX589842 ST589841:ST589842 ACP589841:ACP589842 AML589841:AML589842 AWH589841:AWH589842 BGD589841:BGD589842 BPZ589841:BPZ589842 BZV589841:BZV589842 CJR589841:CJR589842 CTN589841:CTN589842 DDJ589841:DDJ589842 DNF589841:DNF589842 DXB589841:DXB589842 EGX589841:EGX589842 EQT589841:EQT589842 FAP589841:FAP589842 FKL589841:FKL589842 FUH589841:FUH589842 GED589841:GED589842 GNZ589841:GNZ589842 GXV589841:GXV589842 HHR589841:HHR589842 HRN589841:HRN589842 IBJ589841:IBJ589842 ILF589841:ILF589842 IVB589841:IVB589842 JEX589841:JEX589842 JOT589841:JOT589842 JYP589841:JYP589842 KIL589841:KIL589842 KSH589841:KSH589842 LCD589841:LCD589842 LLZ589841:LLZ589842 LVV589841:LVV589842 MFR589841:MFR589842 MPN589841:MPN589842 MZJ589841:MZJ589842 NJF589841:NJF589842 NTB589841:NTB589842 OCX589841:OCX589842 OMT589841:OMT589842 OWP589841:OWP589842 PGL589841:PGL589842 PQH589841:PQH589842 QAD589841:QAD589842 QJZ589841:QJZ589842 QTV589841:QTV589842 RDR589841:RDR589842 RNN589841:RNN589842 RXJ589841:RXJ589842 SHF589841:SHF589842 SRB589841:SRB589842 TAX589841:TAX589842 TKT589841:TKT589842 TUP589841:TUP589842 UEL589841:UEL589842 UOH589841:UOH589842 UYD589841:UYD589842 VHZ589841:VHZ589842 VRV589841:VRV589842 WBR589841:WBR589842 WLN589841:WLN589842 WVJ589841:WVJ589842 B655377:B655378 IX655377:IX655378 ST655377:ST655378 ACP655377:ACP655378 AML655377:AML655378 AWH655377:AWH655378 BGD655377:BGD655378 BPZ655377:BPZ655378 BZV655377:BZV655378 CJR655377:CJR655378 CTN655377:CTN655378 DDJ655377:DDJ655378 DNF655377:DNF655378 DXB655377:DXB655378 EGX655377:EGX655378 EQT655377:EQT655378 FAP655377:FAP655378 FKL655377:FKL655378 FUH655377:FUH655378 GED655377:GED655378 GNZ655377:GNZ655378 GXV655377:GXV655378 HHR655377:HHR655378 HRN655377:HRN655378 IBJ655377:IBJ655378 ILF655377:ILF655378 IVB655377:IVB655378 JEX655377:JEX655378 JOT655377:JOT655378 JYP655377:JYP655378 KIL655377:KIL655378 KSH655377:KSH655378 LCD655377:LCD655378 LLZ655377:LLZ655378 LVV655377:LVV655378 MFR655377:MFR655378 MPN655377:MPN655378 MZJ655377:MZJ655378 NJF655377:NJF655378 NTB655377:NTB655378 OCX655377:OCX655378 OMT655377:OMT655378 OWP655377:OWP655378 PGL655377:PGL655378 PQH655377:PQH655378 QAD655377:QAD655378 QJZ655377:QJZ655378 QTV655377:QTV655378 RDR655377:RDR655378 RNN655377:RNN655378 RXJ655377:RXJ655378 SHF655377:SHF655378 SRB655377:SRB655378 TAX655377:TAX655378 TKT655377:TKT655378 TUP655377:TUP655378 UEL655377:UEL655378 UOH655377:UOH655378 UYD655377:UYD655378 VHZ655377:VHZ655378 VRV655377:VRV655378 WBR655377:WBR655378 WLN655377:WLN655378 WVJ655377:WVJ655378 B720913:B720914 IX720913:IX720914 ST720913:ST720914 ACP720913:ACP720914 AML720913:AML720914 AWH720913:AWH720914 BGD720913:BGD720914 BPZ720913:BPZ720914 BZV720913:BZV720914 CJR720913:CJR720914 CTN720913:CTN720914 DDJ720913:DDJ720914 DNF720913:DNF720914 DXB720913:DXB720914 EGX720913:EGX720914 EQT720913:EQT720914 FAP720913:FAP720914 FKL720913:FKL720914 FUH720913:FUH720914 GED720913:GED720914 GNZ720913:GNZ720914 GXV720913:GXV720914 HHR720913:HHR720914 HRN720913:HRN720914 IBJ720913:IBJ720914 ILF720913:ILF720914 IVB720913:IVB720914 JEX720913:JEX720914 JOT720913:JOT720914 JYP720913:JYP720914 KIL720913:KIL720914 KSH720913:KSH720914 LCD720913:LCD720914 LLZ720913:LLZ720914 LVV720913:LVV720914 MFR720913:MFR720914 MPN720913:MPN720914 MZJ720913:MZJ720914 NJF720913:NJF720914 NTB720913:NTB720914 OCX720913:OCX720914 OMT720913:OMT720914 OWP720913:OWP720914 PGL720913:PGL720914 PQH720913:PQH720914 QAD720913:QAD720914 QJZ720913:QJZ720914 QTV720913:QTV720914 RDR720913:RDR720914 RNN720913:RNN720914 RXJ720913:RXJ720914 SHF720913:SHF720914 SRB720913:SRB720914 TAX720913:TAX720914 TKT720913:TKT720914 TUP720913:TUP720914 UEL720913:UEL720914 UOH720913:UOH720914 UYD720913:UYD720914 VHZ720913:VHZ720914 VRV720913:VRV720914 WBR720913:WBR720914 WLN720913:WLN720914 WVJ720913:WVJ720914 B786449:B786450 IX786449:IX786450 ST786449:ST786450 ACP786449:ACP786450 AML786449:AML786450 AWH786449:AWH786450 BGD786449:BGD786450 BPZ786449:BPZ786450 BZV786449:BZV786450 CJR786449:CJR786450 CTN786449:CTN786450 DDJ786449:DDJ786450 DNF786449:DNF786450 DXB786449:DXB786450 EGX786449:EGX786450 EQT786449:EQT786450 FAP786449:FAP786450 FKL786449:FKL786450 FUH786449:FUH786450 GED786449:GED786450 GNZ786449:GNZ786450 GXV786449:GXV786450 HHR786449:HHR786450 HRN786449:HRN786450 IBJ786449:IBJ786450 ILF786449:ILF786450 IVB786449:IVB786450 JEX786449:JEX786450 JOT786449:JOT786450 JYP786449:JYP786450 KIL786449:KIL786450 KSH786449:KSH786450 LCD786449:LCD786450 LLZ786449:LLZ786450 LVV786449:LVV786450 MFR786449:MFR786450 MPN786449:MPN786450 MZJ786449:MZJ786450 NJF786449:NJF786450 NTB786449:NTB786450 OCX786449:OCX786450 OMT786449:OMT786450 OWP786449:OWP786450 PGL786449:PGL786450 PQH786449:PQH786450 QAD786449:QAD786450 QJZ786449:QJZ786450 QTV786449:QTV786450 RDR786449:RDR786450 RNN786449:RNN786450 RXJ786449:RXJ786450 SHF786449:SHF786450 SRB786449:SRB786450 TAX786449:TAX786450 TKT786449:TKT786450 TUP786449:TUP786450 UEL786449:UEL786450 UOH786449:UOH786450 UYD786449:UYD786450 VHZ786449:VHZ786450 VRV786449:VRV786450 WBR786449:WBR786450 WLN786449:WLN786450 WVJ786449:WVJ786450 B851985:B851986 IX851985:IX851986 ST851985:ST851986 ACP851985:ACP851986 AML851985:AML851986 AWH851985:AWH851986 BGD851985:BGD851986 BPZ851985:BPZ851986 BZV851985:BZV851986 CJR851985:CJR851986 CTN851985:CTN851986 DDJ851985:DDJ851986 DNF851985:DNF851986 DXB851985:DXB851986 EGX851985:EGX851986 EQT851985:EQT851986 FAP851985:FAP851986 FKL851985:FKL851986 FUH851985:FUH851986 GED851985:GED851986 GNZ851985:GNZ851986 GXV851985:GXV851986 HHR851985:HHR851986 HRN851985:HRN851986 IBJ851985:IBJ851986 ILF851985:ILF851986 IVB851985:IVB851986 JEX851985:JEX851986 JOT851985:JOT851986 JYP851985:JYP851986 KIL851985:KIL851986 KSH851985:KSH851986 LCD851985:LCD851986 LLZ851985:LLZ851986 LVV851985:LVV851986 MFR851985:MFR851986 MPN851985:MPN851986 MZJ851985:MZJ851986 NJF851985:NJF851986 NTB851985:NTB851986 OCX851985:OCX851986 OMT851985:OMT851986 OWP851985:OWP851986 PGL851985:PGL851986 PQH851985:PQH851986 QAD851985:QAD851986 QJZ851985:QJZ851986 QTV851985:QTV851986 RDR851985:RDR851986 RNN851985:RNN851986 RXJ851985:RXJ851986 SHF851985:SHF851986 SRB851985:SRB851986 TAX851985:TAX851986 TKT851985:TKT851986 TUP851985:TUP851986 UEL851985:UEL851986 UOH851985:UOH851986 UYD851985:UYD851986 VHZ851985:VHZ851986 VRV851985:VRV851986 WBR851985:WBR851986 WLN851985:WLN851986 WVJ851985:WVJ851986 B917521:B917522 IX917521:IX917522 ST917521:ST917522 ACP917521:ACP917522 AML917521:AML917522 AWH917521:AWH917522 BGD917521:BGD917522 BPZ917521:BPZ917522 BZV917521:BZV917522 CJR917521:CJR917522 CTN917521:CTN917522 DDJ917521:DDJ917522 DNF917521:DNF917522 DXB917521:DXB917522 EGX917521:EGX917522 EQT917521:EQT917522 FAP917521:FAP917522 FKL917521:FKL917522 FUH917521:FUH917522 GED917521:GED917522 GNZ917521:GNZ917522 GXV917521:GXV917522 HHR917521:HHR917522 HRN917521:HRN917522 IBJ917521:IBJ917522 ILF917521:ILF917522 IVB917521:IVB917522 JEX917521:JEX917522 JOT917521:JOT917522 JYP917521:JYP917522 KIL917521:KIL917522 KSH917521:KSH917522 LCD917521:LCD917522 LLZ917521:LLZ917522 LVV917521:LVV917522 MFR917521:MFR917522 MPN917521:MPN917522 MZJ917521:MZJ917522 NJF917521:NJF917522 NTB917521:NTB917522 OCX917521:OCX917522 OMT917521:OMT917522 OWP917521:OWP917522 PGL917521:PGL917522 PQH917521:PQH917522 QAD917521:QAD917522 QJZ917521:QJZ917522 QTV917521:QTV917522 RDR917521:RDR917522 RNN917521:RNN917522 RXJ917521:RXJ917522 SHF917521:SHF917522 SRB917521:SRB917522 TAX917521:TAX917522 TKT917521:TKT917522 TUP917521:TUP917522 UEL917521:UEL917522 UOH917521:UOH917522 UYD917521:UYD917522 VHZ917521:VHZ917522 VRV917521:VRV917522 WBR917521:WBR917522 WLN917521:WLN917522 WVJ917521:WVJ917522 B983057:B983058 IX983057:IX983058 ST983057:ST983058 ACP983057:ACP983058 AML983057:AML983058 AWH983057:AWH983058 BGD983057:BGD983058 BPZ983057:BPZ983058 BZV983057:BZV983058 CJR983057:CJR983058 CTN983057:CTN983058 DDJ983057:DDJ983058 DNF983057:DNF983058 DXB983057:DXB983058 EGX983057:EGX983058 EQT983057:EQT983058 FAP983057:FAP983058 FKL983057:FKL983058 FUH983057:FUH983058 GED983057:GED983058 GNZ983057:GNZ983058 GXV983057:GXV983058 HHR983057:HHR983058 HRN983057:HRN983058 IBJ983057:IBJ983058 ILF983057:ILF983058 IVB983057:IVB983058 JEX983057:JEX983058 JOT983057:JOT983058 JYP983057:JYP983058 KIL983057:KIL983058 KSH983057:KSH983058 LCD983057:LCD983058 LLZ983057:LLZ983058 LVV983057:LVV983058 MFR983057:MFR983058 MPN983057:MPN983058 MZJ983057:MZJ983058 NJF983057:NJF983058 NTB983057:NTB983058 OCX983057:OCX983058 OMT983057:OMT983058 OWP983057:OWP983058 PGL983057:PGL983058 PQH983057:PQH983058 QAD983057:QAD983058 QJZ983057:QJZ983058 QTV983057:QTV983058 RDR983057:RDR983058 RNN983057:RNN983058 RXJ983057:RXJ983058 SHF983057:SHF983058 SRB983057:SRB983058 TAX983057:TAX983058 TKT983057:TKT983058 TUP983057:TUP983058 UEL983057:UEL983058 UOH983057:UOH983058 UYD983057:UYD983058 VHZ983057:VHZ983058 VRV983057:VRV983058 WBR983057:WBR983058 WLN983057:WLN983058 WVJ983057:WVJ983058" xr:uid="{00000000-0002-0000-0300-000001000000}">
      <formula1>"0,0.33,0.67,1.0"</formula1>
    </dataValidation>
  </dataValidations>
  <pageMargins left="0.7" right="0.7" top="0.75" bottom="0.75" header="0.3" footer="0.3"/>
  <pageSetup orientation="portrait" horizontalDpi="300" verticalDpi="0" r:id="rId1"/>
  <customProperties>
    <customPr name="SheetId" r:id="rId2"/>
  </customPropertie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53"/>
  <sheetViews>
    <sheetView workbookViewId="0"/>
  </sheetViews>
  <sheetFormatPr defaultRowHeight="14.5"/>
  <cols>
    <col min="1" max="1" width="26.53515625" style="34" customWidth="1"/>
    <col min="2" max="2" width="16.84375" style="34" customWidth="1"/>
    <col min="3" max="3" width="8.84375" style="34"/>
    <col min="4" max="4" width="7.84375" style="34" bestFit="1" customWidth="1"/>
    <col min="5" max="5" width="0" style="34" hidden="1" customWidth="1"/>
    <col min="6" max="256" width="8.84375" style="34"/>
    <col min="257" max="257" width="26.53515625" style="34" customWidth="1"/>
    <col min="258" max="258" width="16.84375" style="34" customWidth="1"/>
    <col min="259" max="259" width="8.84375" style="34"/>
    <col min="260" max="260" width="7.84375" style="34" bestFit="1" customWidth="1"/>
    <col min="261" max="261" width="0" style="34" hidden="1" customWidth="1"/>
    <col min="262" max="512" width="8.84375" style="34"/>
    <col min="513" max="513" width="26.53515625" style="34" customWidth="1"/>
    <col min="514" max="514" width="16.84375" style="34" customWidth="1"/>
    <col min="515" max="515" width="8.84375" style="34"/>
    <col min="516" max="516" width="7.84375" style="34" bestFit="1" customWidth="1"/>
    <col min="517" max="517" width="0" style="34" hidden="1" customWidth="1"/>
    <col min="518" max="768" width="8.84375" style="34"/>
    <col min="769" max="769" width="26.53515625" style="34" customWidth="1"/>
    <col min="770" max="770" width="16.84375" style="34" customWidth="1"/>
    <col min="771" max="771" width="8.84375" style="34"/>
    <col min="772" max="772" width="7.84375" style="34" bestFit="1" customWidth="1"/>
    <col min="773" max="773" width="0" style="34" hidden="1" customWidth="1"/>
    <col min="774" max="1024" width="8.84375" style="34"/>
    <col min="1025" max="1025" width="26.53515625" style="34" customWidth="1"/>
    <col min="1026" max="1026" width="16.84375" style="34" customWidth="1"/>
    <col min="1027" max="1027" width="8.84375" style="34"/>
    <col min="1028" max="1028" width="7.84375" style="34" bestFit="1" customWidth="1"/>
    <col min="1029" max="1029" width="0" style="34" hidden="1" customWidth="1"/>
    <col min="1030" max="1280" width="8.84375" style="34"/>
    <col min="1281" max="1281" width="26.53515625" style="34" customWidth="1"/>
    <col min="1282" max="1282" width="16.84375" style="34" customWidth="1"/>
    <col min="1283" max="1283" width="8.84375" style="34"/>
    <col min="1284" max="1284" width="7.84375" style="34" bestFit="1" customWidth="1"/>
    <col min="1285" max="1285" width="0" style="34" hidden="1" customWidth="1"/>
    <col min="1286" max="1536" width="8.84375" style="34"/>
    <col min="1537" max="1537" width="26.53515625" style="34" customWidth="1"/>
    <col min="1538" max="1538" width="16.84375" style="34" customWidth="1"/>
    <col min="1539" max="1539" width="8.84375" style="34"/>
    <col min="1540" max="1540" width="7.84375" style="34" bestFit="1" customWidth="1"/>
    <col min="1541" max="1541" width="0" style="34" hidden="1" customWidth="1"/>
    <col min="1542" max="1792" width="8.84375" style="34"/>
    <col min="1793" max="1793" width="26.53515625" style="34" customWidth="1"/>
    <col min="1794" max="1794" width="16.84375" style="34" customWidth="1"/>
    <col min="1795" max="1795" width="8.84375" style="34"/>
    <col min="1796" max="1796" width="7.84375" style="34" bestFit="1" customWidth="1"/>
    <col min="1797" max="1797" width="0" style="34" hidden="1" customWidth="1"/>
    <col min="1798" max="2048" width="8.84375" style="34"/>
    <col min="2049" max="2049" width="26.53515625" style="34" customWidth="1"/>
    <col min="2050" max="2050" width="16.84375" style="34" customWidth="1"/>
    <col min="2051" max="2051" width="8.84375" style="34"/>
    <col min="2052" max="2052" width="7.84375" style="34" bestFit="1" customWidth="1"/>
    <col min="2053" max="2053" width="0" style="34" hidden="1" customWidth="1"/>
    <col min="2054" max="2304" width="8.84375" style="34"/>
    <col min="2305" max="2305" width="26.53515625" style="34" customWidth="1"/>
    <col min="2306" max="2306" width="16.84375" style="34" customWidth="1"/>
    <col min="2307" max="2307" width="8.84375" style="34"/>
    <col min="2308" max="2308" width="7.84375" style="34" bestFit="1" customWidth="1"/>
    <col min="2309" max="2309" width="0" style="34" hidden="1" customWidth="1"/>
    <col min="2310" max="2560" width="8.84375" style="34"/>
    <col min="2561" max="2561" width="26.53515625" style="34" customWidth="1"/>
    <col min="2562" max="2562" width="16.84375" style="34" customWidth="1"/>
    <col min="2563" max="2563" width="8.84375" style="34"/>
    <col min="2564" max="2564" width="7.84375" style="34" bestFit="1" customWidth="1"/>
    <col min="2565" max="2565" width="0" style="34" hidden="1" customWidth="1"/>
    <col min="2566" max="2816" width="8.84375" style="34"/>
    <col min="2817" max="2817" width="26.53515625" style="34" customWidth="1"/>
    <col min="2818" max="2818" width="16.84375" style="34" customWidth="1"/>
    <col min="2819" max="2819" width="8.84375" style="34"/>
    <col min="2820" max="2820" width="7.84375" style="34" bestFit="1" customWidth="1"/>
    <col min="2821" max="2821" width="0" style="34" hidden="1" customWidth="1"/>
    <col min="2822" max="3072" width="8.84375" style="34"/>
    <col min="3073" max="3073" width="26.53515625" style="34" customWidth="1"/>
    <col min="3074" max="3074" width="16.84375" style="34" customWidth="1"/>
    <col min="3075" max="3075" width="8.84375" style="34"/>
    <col min="3076" max="3076" width="7.84375" style="34" bestFit="1" customWidth="1"/>
    <col min="3077" max="3077" width="0" style="34" hidden="1" customWidth="1"/>
    <col min="3078" max="3328" width="8.84375" style="34"/>
    <col min="3329" max="3329" width="26.53515625" style="34" customWidth="1"/>
    <col min="3330" max="3330" width="16.84375" style="34" customWidth="1"/>
    <col min="3331" max="3331" width="8.84375" style="34"/>
    <col min="3332" max="3332" width="7.84375" style="34" bestFit="1" customWidth="1"/>
    <col min="3333" max="3333" width="0" style="34" hidden="1" customWidth="1"/>
    <col min="3334" max="3584" width="8.84375" style="34"/>
    <col min="3585" max="3585" width="26.53515625" style="34" customWidth="1"/>
    <col min="3586" max="3586" width="16.84375" style="34" customWidth="1"/>
    <col min="3587" max="3587" width="8.84375" style="34"/>
    <col min="3588" max="3588" width="7.84375" style="34" bestFit="1" customWidth="1"/>
    <col min="3589" max="3589" width="0" style="34" hidden="1" customWidth="1"/>
    <col min="3590" max="3840" width="8.84375" style="34"/>
    <col min="3841" max="3841" width="26.53515625" style="34" customWidth="1"/>
    <col min="3842" max="3842" width="16.84375" style="34" customWidth="1"/>
    <col min="3843" max="3843" width="8.84375" style="34"/>
    <col min="3844" max="3844" width="7.84375" style="34" bestFit="1" customWidth="1"/>
    <col min="3845" max="3845" width="0" style="34" hidden="1" customWidth="1"/>
    <col min="3846" max="4096" width="8.84375" style="34"/>
    <col min="4097" max="4097" width="26.53515625" style="34" customWidth="1"/>
    <col min="4098" max="4098" width="16.84375" style="34" customWidth="1"/>
    <col min="4099" max="4099" width="8.84375" style="34"/>
    <col min="4100" max="4100" width="7.84375" style="34" bestFit="1" customWidth="1"/>
    <col min="4101" max="4101" width="0" style="34" hidden="1" customWidth="1"/>
    <col min="4102" max="4352" width="8.84375" style="34"/>
    <col min="4353" max="4353" width="26.53515625" style="34" customWidth="1"/>
    <col min="4354" max="4354" width="16.84375" style="34" customWidth="1"/>
    <col min="4355" max="4355" width="8.84375" style="34"/>
    <col min="4356" max="4356" width="7.84375" style="34" bestFit="1" customWidth="1"/>
    <col min="4357" max="4357" width="0" style="34" hidden="1" customWidth="1"/>
    <col min="4358" max="4608" width="8.84375" style="34"/>
    <col min="4609" max="4609" width="26.53515625" style="34" customWidth="1"/>
    <col min="4610" max="4610" width="16.84375" style="34" customWidth="1"/>
    <col min="4611" max="4611" width="8.84375" style="34"/>
    <col min="4612" max="4612" width="7.84375" style="34" bestFit="1" customWidth="1"/>
    <col min="4613" max="4613" width="0" style="34" hidden="1" customWidth="1"/>
    <col min="4614" max="4864" width="8.84375" style="34"/>
    <col min="4865" max="4865" width="26.53515625" style="34" customWidth="1"/>
    <col min="4866" max="4866" width="16.84375" style="34" customWidth="1"/>
    <col min="4867" max="4867" width="8.84375" style="34"/>
    <col min="4868" max="4868" width="7.84375" style="34" bestFit="1" customWidth="1"/>
    <col min="4869" max="4869" width="0" style="34" hidden="1" customWidth="1"/>
    <col min="4870" max="5120" width="8.84375" style="34"/>
    <col min="5121" max="5121" width="26.53515625" style="34" customWidth="1"/>
    <col min="5122" max="5122" width="16.84375" style="34" customWidth="1"/>
    <col min="5123" max="5123" width="8.84375" style="34"/>
    <col min="5124" max="5124" width="7.84375" style="34" bestFit="1" customWidth="1"/>
    <col min="5125" max="5125" width="0" style="34" hidden="1" customWidth="1"/>
    <col min="5126" max="5376" width="8.84375" style="34"/>
    <col min="5377" max="5377" width="26.53515625" style="34" customWidth="1"/>
    <col min="5378" max="5378" width="16.84375" style="34" customWidth="1"/>
    <col min="5379" max="5379" width="8.84375" style="34"/>
    <col min="5380" max="5380" width="7.84375" style="34" bestFit="1" customWidth="1"/>
    <col min="5381" max="5381" width="0" style="34" hidden="1" customWidth="1"/>
    <col min="5382" max="5632" width="8.84375" style="34"/>
    <col min="5633" max="5633" width="26.53515625" style="34" customWidth="1"/>
    <col min="5634" max="5634" width="16.84375" style="34" customWidth="1"/>
    <col min="5635" max="5635" width="8.84375" style="34"/>
    <col min="5636" max="5636" width="7.84375" style="34" bestFit="1" customWidth="1"/>
    <col min="5637" max="5637" width="0" style="34" hidden="1" customWidth="1"/>
    <col min="5638" max="5888" width="8.84375" style="34"/>
    <col min="5889" max="5889" width="26.53515625" style="34" customWidth="1"/>
    <col min="5890" max="5890" width="16.84375" style="34" customWidth="1"/>
    <col min="5891" max="5891" width="8.84375" style="34"/>
    <col min="5892" max="5892" width="7.84375" style="34" bestFit="1" customWidth="1"/>
    <col min="5893" max="5893" width="0" style="34" hidden="1" customWidth="1"/>
    <col min="5894" max="6144" width="8.84375" style="34"/>
    <col min="6145" max="6145" width="26.53515625" style="34" customWidth="1"/>
    <col min="6146" max="6146" width="16.84375" style="34" customWidth="1"/>
    <col min="6147" max="6147" width="8.84375" style="34"/>
    <col min="6148" max="6148" width="7.84375" style="34" bestFit="1" customWidth="1"/>
    <col min="6149" max="6149" width="0" style="34" hidden="1" customWidth="1"/>
    <col min="6150" max="6400" width="8.84375" style="34"/>
    <col min="6401" max="6401" width="26.53515625" style="34" customWidth="1"/>
    <col min="6402" max="6402" width="16.84375" style="34" customWidth="1"/>
    <col min="6403" max="6403" width="8.84375" style="34"/>
    <col min="6404" max="6404" width="7.84375" style="34" bestFit="1" customWidth="1"/>
    <col min="6405" max="6405" width="0" style="34" hidden="1" customWidth="1"/>
    <col min="6406" max="6656" width="8.84375" style="34"/>
    <col min="6657" max="6657" width="26.53515625" style="34" customWidth="1"/>
    <col min="6658" max="6658" width="16.84375" style="34" customWidth="1"/>
    <col min="6659" max="6659" width="8.84375" style="34"/>
    <col min="6660" max="6660" width="7.84375" style="34" bestFit="1" customWidth="1"/>
    <col min="6661" max="6661" width="0" style="34" hidden="1" customWidth="1"/>
    <col min="6662" max="6912" width="8.84375" style="34"/>
    <col min="6913" max="6913" width="26.53515625" style="34" customWidth="1"/>
    <col min="6914" max="6914" width="16.84375" style="34" customWidth="1"/>
    <col min="6915" max="6915" width="8.84375" style="34"/>
    <col min="6916" max="6916" width="7.84375" style="34" bestFit="1" customWidth="1"/>
    <col min="6917" max="6917" width="0" style="34" hidden="1" customWidth="1"/>
    <col min="6918" max="7168" width="8.84375" style="34"/>
    <col min="7169" max="7169" width="26.53515625" style="34" customWidth="1"/>
    <col min="7170" max="7170" width="16.84375" style="34" customWidth="1"/>
    <col min="7171" max="7171" width="8.84375" style="34"/>
    <col min="7172" max="7172" width="7.84375" style="34" bestFit="1" customWidth="1"/>
    <col min="7173" max="7173" width="0" style="34" hidden="1" customWidth="1"/>
    <col min="7174" max="7424" width="8.84375" style="34"/>
    <col min="7425" max="7425" width="26.53515625" style="34" customWidth="1"/>
    <col min="7426" max="7426" width="16.84375" style="34" customWidth="1"/>
    <col min="7427" max="7427" width="8.84375" style="34"/>
    <col min="7428" max="7428" width="7.84375" style="34" bestFit="1" customWidth="1"/>
    <col min="7429" max="7429" width="0" style="34" hidden="1" customWidth="1"/>
    <col min="7430" max="7680" width="8.84375" style="34"/>
    <col min="7681" max="7681" width="26.53515625" style="34" customWidth="1"/>
    <col min="7682" max="7682" width="16.84375" style="34" customWidth="1"/>
    <col min="7683" max="7683" width="8.84375" style="34"/>
    <col min="7684" max="7684" width="7.84375" style="34" bestFit="1" customWidth="1"/>
    <col min="7685" max="7685" width="0" style="34" hidden="1" customWidth="1"/>
    <col min="7686" max="7936" width="8.84375" style="34"/>
    <col min="7937" max="7937" width="26.53515625" style="34" customWidth="1"/>
    <col min="7938" max="7938" width="16.84375" style="34" customWidth="1"/>
    <col min="7939" max="7939" width="8.84375" style="34"/>
    <col min="7940" max="7940" width="7.84375" style="34" bestFit="1" customWidth="1"/>
    <col min="7941" max="7941" width="0" style="34" hidden="1" customWidth="1"/>
    <col min="7942" max="8192" width="8.84375" style="34"/>
    <col min="8193" max="8193" width="26.53515625" style="34" customWidth="1"/>
    <col min="8194" max="8194" width="16.84375" style="34" customWidth="1"/>
    <col min="8195" max="8195" width="8.84375" style="34"/>
    <col min="8196" max="8196" width="7.84375" style="34" bestFit="1" customWidth="1"/>
    <col min="8197" max="8197" width="0" style="34" hidden="1" customWidth="1"/>
    <col min="8198" max="8448" width="8.84375" style="34"/>
    <col min="8449" max="8449" width="26.53515625" style="34" customWidth="1"/>
    <col min="8450" max="8450" width="16.84375" style="34" customWidth="1"/>
    <col min="8451" max="8451" width="8.84375" style="34"/>
    <col min="8452" max="8452" width="7.84375" style="34" bestFit="1" customWidth="1"/>
    <col min="8453" max="8453" width="0" style="34" hidden="1" customWidth="1"/>
    <col min="8454" max="8704" width="8.84375" style="34"/>
    <col min="8705" max="8705" width="26.53515625" style="34" customWidth="1"/>
    <col min="8706" max="8706" width="16.84375" style="34" customWidth="1"/>
    <col min="8707" max="8707" width="8.84375" style="34"/>
    <col min="8708" max="8708" width="7.84375" style="34" bestFit="1" customWidth="1"/>
    <col min="8709" max="8709" width="0" style="34" hidden="1" customWidth="1"/>
    <col min="8710" max="8960" width="8.84375" style="34"/>
    <col min="8961" max="8961" width="26.53515625" style="34" customWidth="1"/>
    <col min="8962" max="8962" width="16.84375" style="34" customWidth="1"/>
    <col min="8963" max="8963" width="8.84375" style="34"/>
    <col min="8964" max="8964" width="7.84375" style="34" bestFit="1" customWidth="1"/>
    <col min="8965" max="8965" width="0" style="34" hidden="1" customWidth="1"/>
    <col min="8966" max="9216" width="8.84375" style="34"/>
    <col min="9217" max="9217" width="26.53515625" style="34" customWidth="1"/>
    <col min="9218" max="9218" width="16.84375" style="34" customWidth="1"/>
    <col min="9219" max="9219" width="8.84375" style="34"/>
    <col min="9220" max="9220" width="7.84375" style="34" bestFit="1" customWidth="1"/>
    <col min="9221" max="9221" width="0" style="34" hidden="1" customWidth="1"/>
    <col min="9222" max="9472" width="8.84375" style="34"/>
    <col min="9473" max="9473" width="26.53515625" style="34" customWidth="1"/>
    <col min="9474" max="9474" width="16.84375" style="34" customWidth="1"/>
    <col min="9475" max="9475" width="8.84375" style="34"/>
    <col min="9476" max="9476" width="7.84375" style="34" bestFit="1" customWidth="1"/>
    <col min="9477" max="9477" width="0" style="34" hidden="1" customWidth="1"/>
    <col min="9478" max="9728" width="8.84375" style="34"/>
    <col min="9729" max="9729" width="26.53515625" style="34" customWidth="1"/>
    <col min="9730" max="9730" width="16.84375" style="34" customWidth="1"/>
    <col min="9731" max="9731" width="8.84375" style="34"/>
    <col min="9732" max="9732" width="7.84375" style="34" bestFit="1" customWidth="1"/>
    <col min="9733" max="9733" width="0" style="34" hidden="1" customWidth="1"/>
    <col min="9734" max="9984" width="8.84375" style="34"/>
    <col min="9985" max="9985" width="26.53515625" style="34" customWidth="1"/>
    <col min="9986" max="9986" width="16.84375" style="34" customWidth="1"/>
    <col min="9987" max="9987" width="8.84375" style="34"/>
    <col min="9988" max="9988" width="7.84375" style="34" bestFit="1" customWidth="1"/>
    <col min="9989" max="9989" width="0" style="34" hidden="1" customWidth="1"/>
    <col min="9990" max="10240" width="8.84375" style="34"/>
    <col min="10241" max="10241" width="26.53515625" style="34" customWidth="1"/>
    <col min="10242" max="10242" width="16.84375" style="34" customWidth="1"/>
    <col min="10243" max="10243" width="8.84375" style="34"/>
    <col min="10244" max="10244" width="7.84375" style="34" bestFit="1" customWidth="1"/>
    <col min="10245" max="10245" width="0" style="34" hidden="1" customWidth="1"/>
    <col min="10246" max="10496" width="8.84375" style="34"/>
    <col min="10497" max="10497" width="26.53515625" style="34" customWidth="1"/>
    <col min="10498" max="10498" width="16.84375" style="34" customWidth="1"/>
    <col min="10499" max="10499" width="8.84375" style="34"/>
    <col min="10500" max="10500" width="7.84375" style="34" bestFit="1" customWidth="1"/>
    <col min="10501" max="10501" width="0" style="34" hidden="1" customWidth="1"/>
    <col min="10502" max="10752" width="8.84375" style="34"/>
    <col min="10753" max="10753" width="26.53515625" style="34" customWidth="1"/>
    <col min="10754" max="10754" width="16.84375" style="34" customWidth="1"/>
    <col min="10755" max="10755" width="8.84375" style="34"/>
    <col min="10756" max="10756" width="7.84375" style="34" bestFit="1" customWidth="1"/>
    <col min="10757" max="10757" width="0" style="34" hidden="1" customWidth="1"/>
    <col min="10758" max="11008" width="8.84375" style="34"/>
    <col min="11009" max="11009" width="26.53515625" style="34" customWidth="1"/>
    <col min="11010" max="11010" width="16.84375" style="34" customWidth="1"/>
    <col min="11011" max="11011" width="8.84375" style="34"/>
    <col min="11012" max="11012" width="7.84375" style="34" bestFit="1" customWidth="1"/>
    <col min="11013" max="11013" width="0" style="34" hidden="1" customWidth="1"/>
    <col min="11014" max="11264" width="8.84375" style="34"/>
    <col min="11265" max="11265" width="26.53515625" style="34" customWidth="1"/>
    <col min="11266" max="11266" width="16.84375" style="34" customWidth="1"/>
    <col min="11267" max="11267" width="8.84375" style="34"/>
    <col min="11268" max="11268" width="7.84375" style="34" bestFit="1" customWidth="1"/>
    <col min="11269" max="11269" width="0" style="34" hidden="1" customWidth="1"/>
    <col min="11270" max="11520" width="8.84375" style="34"/>
    <col min="11521" max="11521" width="26.53515625" style="34" customWidth="1"/>
    <col min="11522" max="11522" width="16.84375" style="34" customWidth="1"/>
    <col min="11523" max="11523" width="8.84375" style="34"/>
    <col min="11524" max="11524" width="7.84375" style="34" bestFit="1" customWidth="1"/>
    <col min="11525" max="11525" width="0" style="34" hidden="1" customWidth="1"/>
    <col min="11526" max="11776" width="8.84375" style="34"/>
    <col min="11777" max="11777" width="26.53515625" style="34" customWidth="1"/>
    <col min="11778" max="11778" width="16.84375" style="34" customWidth="1"/>
    <col min="11779" max="11779" width="8.84375" style="34"/>
    <col min="11780" max="11780" width="7.84375" style="34" bestFit="1" customWidth="1"/>
    <col min="11781" max="11781" width="0" style="34" hidden="1" customWidth="1"/>
    <col min="11782" max="12032" width="8.84375" style="34"/>
    <col min="12033" max="12033" width="26.53515625" style="34" customWidth="1"/>
    <col min="12034" max="12034" width="16.84375" style="34" customWidth="1"/>
    <col min="12035" max="12035" width="8.84375" style="34"/>
    <col min="12036" max="12036" width="7.84375" style="34" bestFit="1" customWidth="1"/>
    <col min="12037" max="12037" width="0" style="34" hidden="1" customWidth="1"/>
    <col min="12038" max="12288" width="8.84375" style="34"/>
    <col min="12289" max="12289" width="26.53515625" style="34" customWidth="1"/>
    <col min="12290" max="12290" width="16.84375" style="34" customWidth="1"/>
    <col min="12291" max="12291" width="8.84375" style="34"/>
    <col min="12292" max="12292" width="7.84375" style="34" bestFit="1" customWidth="1"/>
    <col min="12293" max="12293" width="0" style="34" hidden="1" customWidth="1"/>
    <col min="12294" max="12544" width="8.84375" style="34"/>
    <col min="12545" max="12545" width="26.53515625" style="34" customWidth="1"/>
    <col min="12546" max="12546" width="16.84375" style="34" customWidth="1"/>
    <col min="12547" max="12547" width="8.84375" style="34"/>
    <col min="12548" max="12548" width="7.84375" style="34" bestFit="1" customWidth="1"/>
    <col min="12549" max="12549" width="0" style="34" hidden="1" customWidth="1"/>
    <col min="12550" max="12800" width="8.84375" style="34"/>
    <col min="12801" max="12801" width="26.53515625" style="34" customWidth="1"/>
    <col min="12802" max="12802" width="16.84375" style="34" customWidth="1"/>
    <col min="12803" max="12803" width="8.84375" style="34"/>
    <col min="12804" max="12804" width="7.84375" style="34" bestFit="1" customWidth="1"/>
    <col min="12805" max="12805" width="0" style="34" hidden="1" customWidth="1"/>
    <col min="12806" max="13056" width="8.84375" style="34"/>
    <col min="13057" max="13057" width="26.53515625" style="34" customWidth="1"/>
    <col min="13058" max="13058" width="16.84375" style="34" customWidth="1"/>
    <col min="13059" max="13059" width="8.84375" style="34"/>
    <col min="13060" max="13060" width="7.84375" style="34" bestFit="1" customWidth="1"/>
    <col min="13061" max="13061" width="0" style="34" hidden="1" customWidth="1"/>
    <col min="13062" max="13312" width="8.84375" style="34"/>
    <col min="13313" max="13313" width="26.53515625" style="34" customWidth="1"/>
    <col min="13314" max="13314" width="16.84375" style="34" customWidth="1"/>
    <col min="13315" max="13315" width="8.84375" style="34"/>
    <col min="13316" max="13316" width="7.84375" style="34" bestFit="1" customWidth="1"/>
    <col min="13317" max="13317" width="0" style="34" hidden="1" customWidth="1"/>
    <col min="13318" max="13568" width="8.84375" style="34"/>
    <col min="13569" max="13569" width="26.53515625" style="34" customWidth="1"/>
    <col min="13570" max="13570" width="16.84375" style="34" customWidth="1"/>
    <col min="13571" max="13571" width="8.84375" style="34"/>
    <col min="13572" max="13572" width="7.84375" style="34" bestFit="1" customWidth="1"/>
    <col min="13573" max="13573" width="0" style="34" hidden="1" customWidth="1"/>
    <col min="13574" max="13824" width="8.84375" style="34"/>
    <col min="13825" max="13825" width="26.53515625" style="34" customWidth="1"/>
    <col min="13826" max="13826" width="16.84375" style="34" customWidth="1"/>
    <col min="13827" max="13827" width="8.84375" style="34"/>
    <col min="13828" max="13828" width="7.84375" style="34" bestFit="1" customWidth="1"/>
    <col min="13829" max="13829" width="0" style="34" hidden="1" customWidth="1"/>
    <col min="13830" max="14080" width="8.84375" style="34"/>
    <col min="14081" max="14081" width="26.53515625" style="34" customWidth="1"/>
    <col min="14082" max="14082" width="16.84375" style="34" customWidth="1"/>
    <col min="14083" max="14083" width="8.84375" style="34"/>
    <col min="14084" max="14084" width="7.84375" style="34" bestFit="1" customWidth="1"/>
    <col min="14085" max="14085" width="0" style="34" hidden="1" customWidth="1"/>
    <col min="14086" max="14336" width="8.84375" style="34"/>
    <col min="14337" max="14337" width="26.53515625" style="34" customWidth="1"/>
    <col min="14338" max="14338" width="16.84375" style="34" customWidth="1"/>
    <col min="14339" max="14339" width="8.84375" style="34"/>
    <col min="14340" max="14340" width="7.84375" style="34" bestFit="1" customWidth="1"/>
    <col min="14341" max="14341" width="0" style="34" hidden="1" customWidth="1"/>
    <col min="14342" max="14592" width="8.84375" style="34"/>
    <col min="14593" max="14593" width="26.53515625" style="34" customWidth="1"/>
    <col min="14594" max="14594" width="16.84375" style="34" customWidth="1"/>
    <col min="14595" max="14595" width="8.84375" style="34"/>
    <col min="14596" max="14596" width="7.84375" style="34" bestFit="1" customWidth="1"/>
    <col min="14597" max="14597" width="0" style="34" hidden="1" customWidth="1"/>
    <col min="14598" max="14848" width="8.84375" style="34"/>
    <col min="14849" max="14849" width="26.53515625" style="34" customWidth="1"/>
    <col min="14850" max="14850" width="16.84375" style="34" customWidth="1"/>
    <col min="14851" max="14851" width="8.84375" style="34"/>
    <col min="14852" max="14852" width="7.84375" style="34" bestFit="1" customWidth="1"/>
    <col min="14853" max="14853" width="0" style="34" hidden="1" customWidth="1"/>
    <col min="14854" max="15104" width="8.84375" style="34"/>
    <col min="15105" max="15105" width="26.53515625" style="34" customWidth="1"/>
    <col min="15106" max="15106" width="16.84375" style="34" customWidth="1"/>
    <col min="15107" max="15107" width="8.84375" style="34"/>
    <col min="15108" max="15108" width="7.84375" style="34" bestFit="1" customWidth="1"/>
    <col min="15109" max="15109" width="0" style="34" hidden="1" customWidth="1"/>
    <col min="15110" max="15360" width="8.84375" style="34"/>
    <col min="15361" max="15361" width="26.53515625" style="34" customWidth="1"/>
    <col min="15362" max="15362" width="16.84375" style="34" customWidth="1"/>
    <col min="15363" max="15363" width="8.84375" style="34"/>
    <col min="15364" max="15364" width="7.84375" style="34" bestFit="1" customWidth="1"/>
    <col min="15365" max="15365" width="0" style="34" hidden="1" customWidth="1"/>
    <col min="15366" max="15616" width="8.84375" style="34"/>
    <col min="15617" max="15617" width="26.53515625" style="34" customWidth="1"/>
    <col min="15618" max="15618" width="16.84375" style="34" customWidth="1"/>
    <col min="15619" max="15619" width="8.84375" style="34"/>
    <col min="15620" max="15620" width="7.84375" style="34" bestFit="1" customWidth="1"/>
    <col min="15621" max="15621" width="0" style="34" hidden="1" customWidth="1"/>
    <col min="15622" max="15872" width="8.84375" style="34"/>
    <col min="15873" max="15873" width="26.53515625" style="34" customWidth="1"/>
    <col min="15874" max="15874" width="16.84375" style="34" customWidth="1"/>
    <col min="15875" max="15875" width="8.84375" style="34"/>
    <col min="15876" max="15876" width="7.84375" style="34" bestFit="1" customWidth="1"/>
    <col min="15877" max="15877" width="0" style="34" hidden="1" customWidth="1"/>
    <col min="15878" max="16128" width="8.84375" style="34"/>
    <col min="16129" max="16129" width="26.53515625" style="34" customWidth="1"/>
    <col min="16130" max="16130" width="16.84375" style="34" customWidth="1"/>
    <col min="16131" max="16131" width="8.84375" style="34"/>
    <col min="16132" max="16132" width="7.84375" style="34" bestFit="1" customWidth="1"/>
    <col min="16133" max="16133" width="0" style="34" hidden="1" customWidth="1"/>
    <col min="16134" max="16384" width="8.84375" style="34"/>
  </cols>
  <sheetData>
    <row r="1" spans="1:5" s="107" customFormat="1" ht="20">
      <c r="A1" s="116" t="s">
        <v>269</v>
      </c>
    </row>
    <row r="2" spans="1:5" s="107" customFormat="1" ht="12.5"/>
    <row r="3" spans="1:5" s="107" customFormat="1" ht="12.5"/>
    <row r="4" spans="1:5" s="107" customFormat="1" ht="12.5"/>
    <row r="5" spans="1:5" s="107" customFormat="1" ht="39">
      <c r="A5" s="183" t="s">
        <v>0</v>
      </c>
      <c r="B5" s="184" t="s">
        <v>338</v>
      </c>
      <c r="C5" s="184" t="s">
        <v>339</v>
      </c>
      <c r="D5" s="185" t="s">
        <v>340</v>
      </c>
    </row>
    <row r="6" spans="1:5" s="107" customFormat="1" ht="17.25" customHeight="1">
      <c r="A6" s="186"/>
      <c r="B6" s="187" t="s">
        <v>267</v>
      </c>
      <c r="C6" s="187"/>
      <c r="D6" s="188"/>
    </row>
    <row r="7" spans="1:5" s="107" customFormat="1" ht="17.25" customHeight="1">
      <c r="A7" s="189" t="s">
        <v>341</v>
      </c>
      <c r="B7" s="190"/>
      <c r="C7" s="191">
        <v>0</v>
      </c>
      <c r="D7" s="192">
        <f>B7*C7</f>
        <v>0</v>
      </c>
      <c r="E7" s="193">
        <f>ROUNDDOWN(D7,0)</f>
        <v>0</v>
      </c>
    </row>
    <row r="8" spans="1:5" s="107" customFormat="1" ht="17.25" customHeight="1">
      <c r="A8" s="189" t="s">
        <v>342</v>
      </c>
      <c r="B8" s="190"/>
      <c r="C8" s="191">
        <v>0</v>
      </c>
      <c r="D8" s="192">
        <f>B8*C8</f>
        <v>0</v>
      </c>
      <c r="E8" s="193">
        <f t="shared" ref="E8:E50" si="0">ROUNDDOWN(D8,0)</f>
        <v>0</v>
      </c>
    </row>
    <row r="9" spans="1:5" s="107" customFormat="1" ht="12.5">
      <c r="A9" s="194" t="s">
        <v>343</v>
      </c>
      <c r="B9" s="190"/>
      <c r="C9" s="191">
        <v>0</v>
      </c>
      <c r="D9" s="192">
        <f t="shared" ref="D9:D30" si="1">B9*C9</f>
        <v>0</v>
      </c>
      <c r="E9" s="193">
        <f t="shared" si="0"/>
        <v>0</v>
      </c>
    </row>
    <row r="10" spans="1:5" s="107" customFormat="1" ht="12.5">
      <c r="A10" s="194" t="s">
        <v>344</v>
      </c>
      <c r="B10" s="190"/>
      <c r="C10" s="191">
        <v>0</v>
      </c>
      <c r="D10" s="192">
        <f t="shared" si="1"/>
        <v>0</v>
      </c>
      <c r="E10" s="193">
        <f t="shared" si="0"/>
        <v>0</v>
      </c>
    </row>
    <row r="11" spans="1:5" s="107" customFormat="1" ht="25">
      <c r="A11" s="194" t="s">
        <v>345</v>
      </c>
      <c r="B11" s="190"/>
      <c r="C11" s="191">
        <v>0</v>
      </c>
      <c r="D11" s="192">
        <f t="shared" si="1"/>
        <v>0</v>
      </c>
      <c r="E11" s="193">
        <f t="shared" si="0"/>
        <v>0</v>
      </c>
    </row>
    <row r="12" spans="1:5" s="107" customFormat="1" ht="25">
      <c r="A12" s="194" t="s">
        <v>346</v>
      </c>
      <c r="B12" s="190"/>
      <c r="C12" s="191">
        <v>0.1</v>
      </c>
      <c r="D12" s="192">
        <f t="shared" si="1"/>
        <v>0</v>
      </c>
      <c r="E12" s="193">
        <f t="shared" si="0"/>
        <v>0</v>
      </c>
    </row>
    <row r="13" spans="1:5" s="107" customFormat="1" ht="17.25" customHeight="1">
      <c r="A13" s="194" t="s">
        <v>347</v>
      </c>
      <c r="B13" s="190"/>
      <c r="C13" s="191">
        <v>0.2</v>
      </c>
      <c r="D13" s="192">
        <f t="shared" si="1"/>
        <v>0</v>
      </c>
      <c r="E13" s="193">
        <f t="shared" si="0"/>
        <v>0</v>
      </c>
    </row>
    <row r="14" spans="1:5" s="107" customFormat="1" ht="17.25" customHeight="1">
      <c r="A14" s="194" t="s">
        <v>348</v>
      </c>
      <c r="B14" s="190"/>
      <c r="C14" s="191">
        <v>0.2</v>
      </c>
      <c r="D14" s="192">
        <f t="shared" si="1"/>
        <v>0</v>
      </c>
      <c r="E14" s="193">
        <f t="shared" si="0"/>
        <v>0</v>
      </c>
    </row>
    <row r="15" spans="1:5" s="107" customFormat="1" ht="17.25" customHeight="1">
      <c r="A15" s="194" t="s">
        <v>349</v>
      </c>
      <c r="B15" s="190"/>
      <c r="C15" s="191">
        <v>0.15</v>
      </c>
      <c r="D15" s="192">
        <f t="shared" si="1"/>
        <v>0</v>
      </c>
      <c r="E15" s="193">
        <f t="shared" si="0"/>
        <v>0</v>
      </c>
    </row>
    <row r="16" spans="1:5" s="107" customFormat="1" ht="17.25" customHeight="1">
      <c r="A16" s="189" t="s">
        <v>350</v>
      </c>
      <c r="B16" s="190"/>
      <c r="C16" s="191">
        <v>0.2</v>
      </c>
      <c r="D16" s="192">
        <f t="shared" si="1"/>
        <v>0</v>
      </c>
      <c r="E16" s="193">
        <f t="shared" si="0"/>
        <v>0</v>
      </c>
    </row>
    <row r="17" spans="1:5" s="107" customFormat="1" ht="17.25" customHeight="1">
      <c r="A17" s="189" t="s">
        <v>351</v>
      </c>
      <c r="B17" s="190"/>
      <c r="C17" s="191">
        <v>0.2</v>
      </c>
      <c r="D17" s="192">
        <f t="shared" si="1"/>
        <v>0</v>
      </c>
      <c r="E17" s="193">
        <f t="shared" si="0"/>
        <v>0</v>
      </c>
    </row>
    <row r="18" spans="1:5" s="107" customFormat="1" ht="17.25" customHeight="1">
      <c r="A18" s="189" t="s">
        <v>352</v>
      </c>
      <c r="B18" s="190"/>
      <c r="C18" s="191">
        <v>0.15</v>
      </c>
      <c r="D18" s="192">
        <f t="shared" si="1"/>
        <v>0</v>
      </c>
      <c r="E18" s="193">
        <f t="shared" si="0"/>
        <v>0</v>
      </c>
    </row>
    <row r="19" spans="1:5" s="107" customFormat="1" ht="17.25" customHeight="1">
      <c r="A19" s="189" t="s">
        <v>353</v>
      </c>
      <c r="B19" s="190"/>
      <c r="C19" s="191">
        <v>0.15</v>
      </c>
      <c r="D19" s="192">
        <f t="shared" si="1"/>
        <v>0</v>
      </c>
      <c r="E19" s="193">
        <f t="shared" si="0"/>
        <v>0</v>
      </c>
    </row>
    <row r="20" spans="1:5" s="107" customFormat="1" ht="17.25" customHeight="1">
      <c r="A20" s="189" t="s">
        <v>354</v>
      </c>
      <c r="B20" s="190"/>
      <c r="C20" s="191">
        <v>0.2</v>
      </c>
      <c r="D20" s="192">
        <f t="shared" si="1"/>
        <v>0</v>
      </c>
      <c r="E20" s="193">
        <f t="shared" si="0"/>
        <v>0</v>
      </c>
    </row>
    <row r="21" spans="1:5" s="107" customFormat="1" ht="17.25" customHeight="1">
      <c r="A21" s="189" t="s">
        <v>355</v>
      </c>
      <c r="B21" s="190"/>
      <c r="C21" s="191">
        <v>0.2</v>
      </c>
      <c r="D21" s="192">
        <f t="shared" si="1"/>
        <v>0</v>
      </c>
      <c r="E21" s="193">
        <f t="shared" si="0"/>
        <v>0</v>
      </c>
    </row>
    <row r="22" spans="1:5" s="107" customFormat="1" ht="17.25" customHeight="1">
      <c r="A22" s="189" t="s">
        <v>356</v>
      </c>
      <c r="B22" s="190"/>
      <c r="C22" s="191">
        <v>0</v>
      </c>
      <c r="D22" s="192">
        <f t="shared" si="1"/>
        <v>0</v>
      </c>
      <c r="E22" s="193">
        <f t="shared" si="0"/>
        <v>0</v>
      </c>
    </row>
    <row r="23" spans="1:5" s="107" customFormat="1" ht="28.5" customHeight="1">
      <c r="A23" s="194" t="s">
        <v>357</v>
      </c>
      <c r="B23" s="190"/>
      <c r="C23" s="191">
        <v>0.2</v>
      </c>
      <c r="D23" s="192">
        <f t="shared" si="1"/>
        <v>0</v>
      </c>
      <c r="E23" s="193">
        <f t="shared" si="0"/>
        <v>0</v>
      </c>
    </row>
    <row r="24" spans="1:5" s="107" customFormat="1" ht="17.25" customHeight="1">
      <c r="A24" s="194" t="s">
        <v>358</v>
      </c>
      <c r="B24" s="190"/>
      <c r="C24" s="191">
        <v>0.2</v>
      </c>
      <c r="D24" s="192">
        <f t="shared" si="1"/>
        <v>0</v>
      </c>
      <c r="E24" s="193">
        <f t="shared" si="0"/>
        <v>0</v>
      </c>
    </row>
    <row r="25" spans="1:5" s="107" customFormat="1" ht="17.25" customHeight="1">
      <c r="A25" s="194" t="s">
        <v>333</v>
      </c>
      <c r="B25" s="190"/>
      <c r="C25" s="191">
        <v>0</v>
      </c>
      <c r="D25" s="192">
        <f t="shared" si="1"/>
        <v>0</v>
      </c>
      <c r="E25" s="193">
        <f t="shared" si="0"/>
        <v>0</v>
      </c>
    </row>
    <row r="26" spans="1:5" s="107" customFormat="1" ht="28.5" customHeight="1">
      <c r="A26" s="194" t="s">
        <v>359</v>
      </c>
      <c r="B26" s="190"/>
      <c r="C26" s="191">
        <v>1</v>
      </c>
      <c r="D26" s="192">
        <f t="shared" si="1"/>
        <v>0</v>
      </c>
      <c r="E26" s="193">
        <f t="shared" si="0"/>
        <v>0</v>
      </c>
    </row>
    <row r="27" spans="1:5" s="107" customFormat="1" ht="17.25" customHeight="1">
      <c r="A27" s="194" t="s">
        <v>360</v>
      </c>
      <c r="B27" s="190"/>
      <c r="C27" s="191">
        <v>0.25</v>
      </c>
      <c r="D27" s="192">
        <f t="shared" si="1"/>
        <v>0</v>
      </c>
      <c r="E27" s="193">
        <f t="shared" si="0"/>
        <v>0</v>
      </c>
    </row>
    <row r="28" spans="1:5" s="107" customFormat="1" ht="27" customHeight="1">
      <c r="A28" s="194" t="s">
        <v>361</v>
      </c>
      <c r="B28" s="190"/>
      <c r="C28" s="191">
        <v>0</v>
      </c>
      <c r="D28" s="192">
        <f t="shared" si="1"/>
        <v>0</v>
      </c>
      <c r="E28" s="193">
        <f t="shared" si="0"/>
        <v>0</v>
      </c>
    </row>
    <row r="29" spans="1:5" s="107" customFormat="1" ht="17.25" customHeight="1">
      <c r="A29" s="194" t="s">
        <v>362</v>
      </c>
      <c r="B29" s="190"/>
      <c r="C29" s="191">
        <v>0</v>
      </c>
      <c r="D29" s="192">
        <f t="shared" si="1"/>
        <v>0</v>
      </c>
      <c r="E29" s="193">
        <f t="shared" si="0"/>
        <v>0</v>
      </c>
    </row>
    <row r="30" spans="1:5" s="107" customFormat="1" ht="17.25" customHeight="1">
      <c r="A30" s="194" t="s">
        <v>192</v>
      </c>
      <c r="B30" s="195"/>
      <c r="C30" s="191">
        <v>1</v>
      </c>
      <c r="D30" s="192">
        <f t="shared" si="1"/>
        <v>0</v>
      </c>
      <c r="E30" s="193">
        <f t="shared" si="0"/>
        <v>0</v>
      </c>
    </row>
    <row r="31" spans="1:5" s="107" customFormat="1" ht="17.25" customHeight="1">
      <c r="A31" s="189" t="s">
        <v>363</v>
      </c>
      <c r="B31" s="196"/>
      <c r="C31" s="191"/>
      <c r="D31" s="192"/>
      <c r="E31" s="193">
        <f t="shared" si="0"/>
        <v>0</v>
      </c>
    </row>
    <row r="32" spans="1:5" s="107" customFormat="1" ht="17.25" customHeight="1">
      <c r="A32" s="197" t="s">
        <v>364</v>
      </c>
      <c r="B32" s="198"/>
      <c r="C32" s="191">
        <v>0.1</v>
      </c>
      <c r="D32" s="192">
        <f>B32*C32</f>
        <v>0</v>
      </c>
      <c r="E32" s="193">
        <f t="shared" si="0"/>
        <v>0</v>
      </c>
    </row>
    <row r="33" spans="1:5" s="107" customFormat="1" ht="17.25" customHeight="1">
      <c r="A33" s="197" t="s">
        <v>365</v>
      </c>
      <c r="B33" s="190"/>
      <c r="C33" s="191">
        <v>0.15</v>
      </c>
      <c r="D33" s="192">
        <f>B33*C33</f>
        <v>0</v>
      </c>
      <c r="E33" s="193">
        <f t="shared" si="0"/>
        <v>0</v>
      </c>
    </row>
    <row r="34" spans="1:5" s="107" customFormat="1" ht="17.25" customHeight="1">
      <c r="A34" s="197" t="s">
        <v>366</v>
      </c>
      <c r="B34" s="199"/>
      <c r="C34" s="191">
        <v>0.25</v>
      </c>
      <c r="D34" s="192">
        <f>B34*C34</f>
        <v>0</v>
      </c>
      <c r="E34" s="193">
        <f t="shared" si="0"/>
        <v>0</v>
      </c>
    </row>
    <row r="35" spans="1:5" s="107" customFormat="1" ht="17.25" customHeight="1">
      <c r="A35" s="189" t="s">
        <v>367</v>
      </c>
      <c r="B35" s="196"/>
      <c r="C35" s="191"/>
      <c r="D35" s="192"/>
      <c r="E35" s="193">
        <f t="shared" si="0"/>
        <v>0</v>
      </c>
    </row>
    <row r="36" spans="1:5" s="107" customFormat="1" ht="17.25" customHeight="1">
      <c r="A36" s="197" t="s">
        <v>364</v>
      </c>
      <c r="B36" s="198"/>
      <c r="C36" s="191">
        <v>0</v>
      </c>
      <c r="D36" s="192">
        <f t="shared" ref="D36:D49" si="2">B36*C36</f>
        <v>0</v>
      </c>
      <c r="E36" s="193">
        <f t="shared" si="0"/>
        <v>0</v>
      </c>
    </row>
    <row r="37" spans="1:5" s="107" customFormat="1" ht="17.25" customHeight="1">
      <c r="A37" s="197" t="s">
        <v>365</v>
      </c>
      <c r="B37" s="198"/>
      <c r="C37" s="191">
        <v>0.15</v>
      </c>
      <c r="D37" s="192">
        <f t="shared" si="2"/>
        <v>0</v>
      </c>
      <c r="E37" s="193">
        <f t="shared" si="0"/>
        <v>0</v>
      </c>
    </row>
    <row r="38" spans="1:5" s="107" customFormat="1" ht="17.25" customHeight="1">
      <c r="A38" s="197" t="s">
        <v>366</v>
      </c>
      <c r="B38" s="198"/>
      <c r="C38" s="191">
        <v>0.15</v>
      </c>
      <c r="D38" s="192">
        <f t="shared" si="2"/>
        <v>0</v>
      </c>
      <c r="E38" s="193">
        <f t="shared" si="0"/>
        <v>0</v>
      </c>
    </row>
    <row r="39" spans="1:5" s="107" customFormat="1" ht="17.25" customHeight="1">
      <c r="A39" s="189" t="s">
        <v>368</v>
      </c>
      <c r="B39" s="198"/>
      <c r="C39" s="191">
        <v>0</v>
      </c>
      <c r="D39" s="192">
        <f t="shared" si="2"/>
        <v>0</v>
      </c>
      <c r="E39" s="193">
        <f t="shared" si="0"/>
        <v>0</v>
      </c>
    </row>
    <row r="40" spans="1:5" s="107" customFormat="1" ht="17.25" customHeight="1">
      <c r="A40" s="189" t="s">
        <v>330</v>
      </c>
      <c r="B40" s="198"/>
      <c r="C40" s="191">
        <v>0</v>
      </c>
      <c r="D40" s="192">
        <f>B40*C40</f>
        <v>0</v>
      </c>
      <c r="E40" s="193">
        <f t="shared" si="0"/>
        <v>0</v>
      </c>
    </row>
    <row r="41" spans="1:5" s="107" customFormat="1" ht="17.25" customHeight="1">
      <c r="A41" s="189" t="s">
        <v>369</v>
      </c>
      <c r="B41" s="198"/>
      <c r="C41" s="191">
        <v>0.15</v>
      </c>
      <c r="D41" s="192">
        <f t="shared" si="2"/>
        <v>0</v>
      </c>
      <c r="E41" s="193">
        <f t="shared" si="0"/>
        <v>0</v>
      </c>
    </row>
    <row r="42" spans="1:5" s="107" customFormat="1" ht="17.25" customHeight="1">
      <c r="A42" s="189" t="s">
        <v>370</v>
      </c>
      <c r="B42" s="198"/>
      <c r="C42" s="191">
        <v>0.15</v>
      </c>
      <c r="D42" s="192">
        <f t="shared" si="2"/>
        <v>0</v>
      </c>
      <c r="E42" s="193">
        <f t="shared" si="0"/>
        <v>0</v>
      </c>
    </row>
    <row r="43" spans="1:5" s="107" customFormat="1" ht="17.25" customHeight="1">
      <c r="A43" s="189" t="s">
        <v>371</v>
      </c>
      <c r="B43" s="198"/>
      <c r="C43" s="191">
        <v>0.15</v>
      </c>
      <c r="D43" s="192">
        <f t="shared" si="2"/>
        <v>0</v>
      </c>
      <c r="E43" s="193">
        <f t="shared" si="0"/>
        <v>0</v>
      </c>
    </row>
    <row r="44" spans="1:5" s="107" customFormat="1" ht="17.25" customHeight="1">
      <c r="A44" s="189" t="s">
        <v>372</v>
      </c>
      <c r="B44" s="198"/>
      <c r="C44" s="191">
        <v>0.15</v>
      </c>
      <c r="D44" s="192">
        <f t="shared" si="2"/>
        <v>0</v>
      </c>
      <c r="E44" s="193">
        <f t="shared" si="0"/>
        <v>0</v>
      </c>
    </row>
    <row r="45" spans="1:5" s="107" customFormat="1" ht="17.25" customHeight="1">
      <c r="A45" s="189" t="s">
        <v>373</v>
      </c>
      <c r="B45" s="198"/>
      <c r="C45" s="191">
        <v>0.15</v>
      </c>
      <c r="D45" s="192">
        <f t="shared" si="2"/>
        <v>0</v>
      </c>
      <c r="E45" s="193">
        <f t="shared" si="0"/>
        <v>0</v>
      </c>
    </row>
    <row r="46" spans="1:5" s="107" customFormat="1" ht="17.25" customHeight="1">
      <c r="A46" s="189" t="s">
        <v>374</v>
      </c>
      <c r="B46" s="198"/>
      <c r="C46" s="191">
        <v>0.15</v>
      </c>
      <c r="D46" s="192">
        <f t="shared" si="2"/>
        <v>0</v>
      </c>
      <c r="E46" s="193">
        <f t="shared" si="0"/>
        <v>0</v>
      </c>
    </row>
    <row r="47" spans="1:5" s="107" customFormat="1" ht="17.25" customHeight="1">
      <c r="A47" s="189" t="s">
        <v>375</v>
      </c>
      <c r="B47" s="198"/>
      <c r="C47" s="191">
        <v>0.15</v>
      </c>
      <c r="D47" s="192">
        <f t="shared" si="2"/>
        <v>0</v>
      </c>
      <c r="E47" s="193">
        <f t="shared" si="0"/>
        <v>0</v>
      </c>
    </row>
    <row r="48" spans="1:5" s="107" customFormat="1" ht="17.25" customHeight="1">
      <c r="A48" s="189" t="s">
        <v>376</v>
      </c>
      <c r="B48" s="198"/>
      <c r="C48" s="191">
        <v>0.15</v>
      </c>
      <c r="D48" s="192">
        <f t="shared" si="2"/>
        <v>0</v>
      </c>
      <c r="E48" s="193">
        <f t="shared" si="0"/>
        <v>0</v>
      </c>
    </row>
    <row r="49" spans="1:5" s="107" customFormat="1" ht="17.25" customHeight="1">
      <c r="A49" s="189" t="s">
        <v>377</v>
      </c>
      <c r="B49" s="198"/>
      <c r="C49" s="191">
        <v>0.25</v>
      </c>
      <c r="D49" s="192">
        <f t="shared" si="2"/>
        <v>0</v>
      </c>
      <c r="E49" s="193">
        <f t="shared" si="0"/>
        <v>0</v>
      </c>
    </row>
    <row r="50" spans="1:5" s="107" customFormat="1" ht="17.25" customHeight="1">
      <c r="A50" s="200" t="s">
        <v>378</v>
      </c>
      <c r="B50" s="201">
        <f>SUM(B7:B30,B32:B34,B36:B49)</f>
        <v>0</v>
      </c>
      <c r="C50" s="191"/>
      <c r="D50" s="192"/>
      <c r="E50" s="193">
        <f t="shared" si="0"/>
        <v>0</v>
      </c>
    </row>
    <row r="51" spans="1:5" s="107" customFormat="1" ht="12.5">
      <c r="A51" s="189"/>
      <c r="B51" s="202"/>
      <c r="C51" s="202"/>
      <c r="D51" s="192"/>
    </row>
    <row r="52" spans="1:5" s="107" customFormat="1" ht="18" customHeight="1" thickBot="1">
      <c r="A52" s="203" t="s">
        <v>379</v>
      </c>
      <c r="B52" s="204"/>
      <c r="C52" s="204"/>
      <c r="D52" s="205">
        <f>SUM(E52)</f>
        <v>0</v>
      </c>
      <c r="E52" s="205">
        <f>SUM(E7:E49)</f>
        <v>0</v>
      </c>
    </row>
    <row r="53" spans="1:5" ht="15" thickTop="1"/>
  </sheetData>
  <sheetProtection password="C3E1" sheet="1"/>
  <pageMargins left="0.7" right="0.7" top="0.75" bottom="0.75" header="0.3" footer="0.3"/>
  <pageSetup orientation="portrait" horizontalDpi="300" verticalDpi="0" r:id="rId1"/>
  <customProperties>
    <customPr name="SheetId" r:id="rId2"/>
  </customProperties>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
  <sheetViews>
    <sheetView workbookViewId="0"/>
  </sheetViews>
  <sheetFormatPr defaultRowHeight="14.5"/>
  <cols>
    <col min="1" max="1" width="28.69140625" style="34" customWidth="1"/>
    <col min="2" max="3" width="13.765625" style="34" customWidth="1"/>
    <col min="4" max="4" width="8.84375" style="34" customWidth="1"/>
    <col min="5" max="5" width="8.84375" style="34"/>
    <col min="6" max="6" width="7.84375" style="34" bestFit="1" customWidth="1"/>
    <col min="7" max="256" width="8.84375" style="34"/>
    <col min="257" max="257" width="28.69140625" style="34" customWidth="1"/>
    <col min="258" max="259" width="13.765625" style="34" customWidth="1"/>
    <col min="260" max="261" width="8.84375" style="34"/>
    <col min="262" max="262" width="7.84375" style="34" bestFit="1" customWidth="1"/>
    <col min="263" max="512" width="8.84375" style="34"/>
    <col min="513" max="513" width="28.69140625" style="34" customWidth="1"/>
    <col min="514" max="515" width="13.765625" style="34" customWidth="1"/>
    <col min="516" max="517" width="8.84375" style="34"/>
    <col min="518" max="518" width="7.84375" style="34" bestFit="1" customWidth="1"/>
    <col min="519" max="768" width="8.84375" style="34"/>
    <col min="769" max="769" width="28.69140625" style="34" customWidth="1"/>
    <col min="770" max="771" width="13.765625" style="34" customWidth="1"/>
    <col min="772" max="773" width="8.84375" style="34"/>
    <col min="774" max="774" width="7.84375" style="34" bestFit="1" customWidth="1"/>
    <col min="775" max="1024" width="8.84375" style="34"/>
    <col min="1025" max="1025" width="28.69140625" style="34" customWidth="1"/>
    <col min="1026" max="1027" width="13.765625" style="34" customWidth="1"/>
    <col min="1028" max="1029" width="8.84375" style="34"/>
    <col min="1030" max="1030" width="7.84375" style="34" bestFit="1" customWidth="1"/>
    <col min="1031" max="1280" width="8.84375" style="34"/>
    <col min="1281" max="1281" width="28.69140625" style="34" customWidth="1"/>
    <col min="1282" max="1283" width="13.765625" style="34" customWidth="1"/>
    <col min="1284" max="1285" width="8.84375" style="34"/>
    <col min="1286" max="1286" width="7.84375" style="34" bestFit="1" customWidth="1"/>
    <col min="1287" max="1536" width="8.84375" style="34"/>
    <col min="1537" max="1537" width="28.69140625" style="34" customWidth="1"/>
    <col min="1538" max="1539" width="13.765625" style="34" customWidth="1"/>
    <col min="1540" max="1541" width="8.84375" style="34"/>
    <col min="1542" max="1542" width="7.84375" style="34" bestFit="1" customWidth="1"/>
    <col min="1543" max="1792" width="8.84375" style="34"/>
    <col min="1793" max="1793" width="28.69140625" style="34" customWidth="1"/>
    <col min="1794" max="1795" width="13.765625" style="34" customWidth="1"/>
    <col min="1796" max="1797" width="8.84375" style="34"/>
    <col min="1798" max="1798" width="7.84375" style="34" bestFit="1" customWidth="1"/>
    <col min="1799" max="2048" width="8.84375" style="34"/>
    <col min="2049" max="2049" width="28.69140625" style="34" customWidth="1"/>
    <col min="2050" max="2051" width="13.765625" style="34" customWidth="1"/>
    <col min="2052" max="2053" width="8.84375" style="34"/>
    <col min="2054" max="2054" width="7.84375" style="34" bestFit="1" customWidth="1"/>
    <col min="2055" max="2304" width="8.84375" style="34"/>
    <col min="2305" max="2305" width="28.69140625" style="34" customWidth="1"/>
    <col min="2306" max="2307" width="13.765625" style="34" customWidth="1"/>
    <col min="2308" max="2309" width="8.84375" style="34"/>
    <col min="2310" max="2310" width="7.84375" style="34" bestFit="1" customWidth="1"/>
    <col min="2311" max="2560" width="8.84375" style="34"/>
    <col min="2561" max="2561" width="28.69140625" style="34" customWidth="1"/>
    <col min="2562" max="2563" width="13.765625" style="34" customWidth="1"/>
    <col min="2564" max="2565" width="8.84375" style="34"/>
    <col min="2566" max="2566" width="7.84375" style="34" bestFit="1" customWidth="1"/>
    <col min="2567" max="2816" width="8.84375" style="34"/>
    <col min="2817" max="2817" width="28.69140625" style="34" customWidth="1"/>
    <col min="2818" max="2819" width="13.765625" style="34" customWidth="1"/>
    <col min="2820" max="2821" width="8.84375" style="34"/>
    <col min="2822" max="2822" width="7.84375" style="34" bestFit="1" customWidth="1"/>
    <col min="2823" max="3072" width="8.84375" style="34"/>
    <col min="3073" max="3073" width="28.69140625" style="34" customWidth="1"/>
    <col min="3074" max="3075" width="13.765625" style="34" customWidth="1"/>
    <col min="3076" max="3077" width="8.84375" style="34"/>
    <col min="3078" max="3078" width="7.84375" style="34" bestFit="1" customWidth="1"/>
    <col min="3079" max="3328" width="8.84375" style="34"/>
    <col min="3329" max="3329" width="28.69140625" style="34" customWidth="1"/>
    <col min="3330" max="3331" width="13.765625" style="34" customWidth="1"/>
    <col min="3332" max="3333" width="8.84375" style="34"/>
    <col min="3334" max="3334" width="7.84375" style="34" bestFit="1" customWidth="1"/>
    <col min="3335" max="3584" width="8.84375" style="34"/>
    <col min="3585" max="3585" width="28.69140625" style="34" customWidth="1"/>
    <col min="3586" max="3587" width="13.765625" style="34" customWidth="1"/>
    <col min="3588" max="3589" width="8.84375" style="34"/>
    <col min="3590" max="3590" width="7.84375" style="34" bestFit="1" customWidth="1"/>
    <col min="3591" max="3840" width="8.84375" style="34"/>
    <col min="3841" max="3841" width="28.69140625" style="34" customWidth="1"/>
    <col min="3842" max="3843" width="13.765625" style="34" customWidth="1"/>
    <col min="3844" max="3845" width="8.84375" style="34"/>
    <col min="3846" max="3846" width="7.84375" style="34" bestFit="1" customWidth="1"/>
    <col min="3847" max="4096" width="8.84375" style="34"/>
    <col min="4097" max="4097" width="28.69140625" style="34" customWidth="1"/>
    <col min="4098" max="4099" width="13.765625" style="34" customWidth="1"/>
    <col min="4100" max="4101" width="8.84375" style="34"/>
    <col min="4102" max="4102" width="7.84375" style="34" bestFit="1" customWidth="1"/>
    <col min="4103" max="4352" width="8.84375" style="34"/>
    <col min="4353" max="4353" width="28.69140625" style="34" customWidth="1"/>
    <col min="4354" max="4355" width="13.765625" style="34" customWidth="1"/>
    <col min="4356" max="4357" width="8.84375" style="34"/>
    <col min="4358" max="4358" width="7.84375" style="34" bestFit="1" customWidth="1"/>
    <col min="4359" max="4608" width="8.84375" style="34"/>
    <col min="4609" max="4609" width="28.69140625" style="34" customWidth="1"/>
    <col min="4610" max="4611" width="13.765625" style="34" customWidth="1"/>
    <col min="4612" max="4613" width="8.84375" style="34"/>
    <col min="4614" max="4614" width="7.84375" style="34" bestFit="1" customWidth="1"/>
    <col min="4615" max="4864" width="8.84375" style="34"/>
    <col min="4865" max="4865" width="28.69140625" style="34" customWidth="1"/>
    <col min="4866" max="4867" width="13.765625" style="34" customWidth="1"/>
    <col min="4868" max="4869" width="8.84375" style="34"/>
    <col min="4870" max="4870" width="7.84375" style="34" bestFit="1" customWidth="1"/>
    <col min="4871" max="5120" width="8.84375" style="34"/>
    <col min="5121" max="5121" width="28.69140625" style="34" customWidth="1"/>
    <col min="5122" max="5123" width="13.765625" style="34" customWidth="1"/>
    <col min="5124" max="5125" width="8.84375" style="34"/>
    <col min="5126" max="5126" width="7.84375" style="34" bestFit="1" customWidth="1"/>
    <col min="5127" max="5376" width="8.84375" style="34"/>
    <col min="5377" max="5377" width="28.69140625" style="34" customWidth="1"/>
    <col min="5378" max="5379" width="13.765625" style="34" customWidth="1"/>
    <col min="5380" max="5381" width="8.84375" style="34"/>
    <col min="5382" max="5382" width="7.84375" style="34" bestFit="1" customWidth="1"/>
    <col min="5383" max="5632" width="8.84375" style="34"/>
    <col min="5633" max="5633" width="28.69140625" style="34" customWidth="1"/>
    <col min="5634" max="5635" width="13.765625" style="34" customWidth="1"/>
    <col min="5636" max="5637" width="8.84375" style="34"/>
    <col min="5638" max="5638" width="7.84375" style="34" bestFit="1" customWidth="1"/>
    <col min="5639" max="5888" width="8.84375" style="34"/>
    <col min="5889" max="5889" width="28.69140625" style="34" customWidth="1"/>
    <col min="5890" max="5891" width="13.765625" style="34" customWidth="1"/>
    <col min="5892" max="5893" width="8.84375" style="34"/>
    <col min="5894" max="5894" width="7.84375" style="34" bestFit="1" customWidth="1"/>
    <col min="5895" max="6144" width="8.84375" style="34"/>
    <col min="6145" max="6145" width="28.69140625" style="34" customWidth="1"/>
    <col min="6146" max="6147" width="13.765625" style="34" customWidth="1"/>
    <col min="6148" max="6149" width="8.84375" style="34"/>
    <col min="6150" max="6150" width="7.84375" style="34" bestFit="1" customWidth="1"/>
    <col min="6151" max="6400" width="8.84375" style="34"/>
    <col min="6401" max="6401" width="28.69140625" style="34" customWidth="1"/>
    <col min="6402" max="6403" width="13.765625" style="34" customWidth="1"/>
    <col min="6404" max="6405" width="8.84375" style="34"/>
    <col min="6406" max="6406" width="7.84375" style="34" bestFit="1" customWidth="1"/>
    <col min="6407" max="6656" width="8.84375" style="34"/>
    <col min="6657" max="6657" width="28.69140625" style="34" customWidth="1"/>
    <col min="6658" max="6659" width="13.765625" style="34" customWidth="1"/>
    <col min="6660" max="6661" width="8.84375" style="34"/>
    <col min="6662" max="6662" width="7.84375" style="34" bestFit="1" customWidth="1"/>
    <col min="6663" max="6912" width="8.84375" style="34"/>
    <col min="6913" max="6913" width="28.69140625" style="34" customWidth="1"/>
    <col min="6914" max="6915" width="13.765625" style="34" customWidth="1"/>
    <col min="6916" max="6917" width="8.84375" style="34"/>
    <col min="6918" max="6918" width="7.84375" style="34" bestFit="1" customWidth="1"/>
    <col min="6919" max="7168" width="8.84375" style="34"/>
    <col min="7169" max="7169" width="28.69140625" style="34" customWidth="1"/>
    <col min="7170" max="7171" width="13.765625" style="34" customWidth="1"/>
    <col min="7172" max="7173" width="8.84375" style="34"/>
    <col min="7174" max="7174" width="7.84375" style="34" bestFit="1" customWidth="1"/>
    <col min="7175" max="7424" width="8.84375" style="34"/>
    <col min="7425" max="7425" width="28.69140625" style="34" customWidth="1"/>
    <col min="7426" max="7427" width="13.765625" style="34" customWidth="1"/>
    <col min="7428" max="7429" width="8.84375" style="34"/>
    <col min="7430" max="7430" width="7.84375" style="34" bestFit="1" customWidth="1"/>
    <col min="7431" max="7680" width="8.84375" style="34"/>
    <col min="7681" max="7681" width="28.69140625" style="34" customWidth="1"/>
    <col min="7682" max="7683" width="13.765625" style="34" customWidth="1"/>
    <col min="7684" max="7685" width="8.84375" style="34"/>
    <col min="7686" max="7686" width="7.84375" style="34" bestFit="1" customWidth="1"/>
    <col min="7687" max="7936" width="8.84375" style="34"/>
    <col min="7937" max="7937" width="28.69140625" style="34" customWidth="1"/>
    <col min="7938" max="7939" width="13.765625" style="34" customWidth="1"/>
    <col min="7940" max="7941" width="8.84375" style="34"/>
    <col min="7942" max="7942" width="7.84375" style="34" bestFit="1" customWidth="1"/>
    <col min="7943" max="8192" width="8.84375" style="34"/>
    <col min="8193" max="8193" width="28.69140625" style="34" customWidth="1"/>
    <col min="8194" max="8195" width="13.765625" style="34" customWidth="1"/>
    <col min="8196" max="8197" width="8.84375" style="34"/>
    <col min="8198" max="8198" width="7.84375" style="34" bestFit="1" customWidth="1"/>
    <col min="8199" max="8448" width="8.84375" style="34"/>
    <col min="8449" max="8449" width="28.69140625" style="34" customWidth="1"/>
    <col min="8450" max="8451" width="13.765625" style="34" customWidth="1"/>
    <col min="8452" max="8453" width="8.84375" style="34"/>
    <col min="8454" max="8454" width="7.84375" style="34" bestFit="1" customWidth="1"/>
    <col min="8455" max="8704" width="8.84375" style="34"/>
    <col min="8705" max="8705" width="28.69140625" style="34" customWidth="1"/>
    <col min="8706" max="8707" width="13.765625" style="34" customWidth="1"/>
    <col min="8708" max="8709" width="8.84375" style="34"/>
    <col min="8710" max="8710" width="7.84375" style="34" bestFit="1" customWidth="1"/>
    <col min="8711" max="8960" width="8.84375" style="34"/>
    <col min="8961" max="8961" width="28.69140625" style="34" customWidth="1"/>
    <col min="8962" max="8963" width="13.765625" style="34" customWidth="1"/>
    <col min="8964" max="8965" width="8.84375" style="34"/>
    <col min="8966" max="8966" width="7.84375" style="34" bestFit="1" customWidth="1"/>
    <col min="8967" max="9216" width="8.84375" style="34"/>
    <col min="9217" max="9217" width="28.69140625" style="34" customWidth="1"/>
    <col min="9218" max="9219" width="13.765625" style="34" customWidth="1"/>
    <col min="9220" max="9221" width="8.84375" style="34"/>
    <col min="9222" max="9222" width="7.84375" style="34" bestFit="1" customWidth="1"/>
    <col min="9223" max="9472" width="8.84375" style="34"/>
    <col min="9473" max="9473" width="28.69140625" style="34" customWidth="1"/>
    <col min="9474" max="9475" width="13.765625" style="34" customWidth="1"/>
    <col min="9476" max="9477" width="8.84375" style="34"/>
    <col min="9478" max="9478" width="7.84375" style="34" bestFit="1" customWidth="1"/>
    <col min="9479" max="9728" width="8.84375" style="34"/>
    <col min="9729" max="9729" width="28.69140625" style="34" customWidth="1"/>
    <col min="9730" max="9731" width="13.765625" style="34" customWidth="1"/>
    <col min="9732" max="9733" width="8.84375" style="34"/>
    <col min="9734" max="9734" width="7.84375" style="34" bestFit="1" customWidth="1"/>
    <col min="9735" max="9984" width="8.84375" style="34"/>
    <col min="9985" max="9985" width="28.69140625" style="34" customWidth="1"/>
    <col min="9986" max="9987" width="13.765625" style="34" customWidth="1"/>
    <col min="9988" max="9989" width="8.84375" style="34"/>
    <col min="9990" max="9990" width="7.84375" style="34" bestFit="1" customWidth="1"/>
    <col min="9991" max="10240" width="8.84375" style="34"/>
    <col min="10241" max="10241" width="28.69140625" style="34" customWidth="1"/>
    <col min="10242" max="10243" width="13.765625" style="34" customWidth="1"/>
    <col min="10244" max="10245" width="8.84375" style="34"/>
    <col min="10246" max="10246" width="7.84375" style="34" bestFit="1" customWidth="1"/>
    <col min="10247" max="10496" width="8.84375" style="34"/>
    <col min="10497" max="10497" width="28.69140625" style="34" customWidth="1"/>
    <col min="10498" max="10499" width="13.765625" style="34" customWidth="1"/>
    <col min="10500" max="10501" width="8.84375" style="34"/>
    <col min="10502" max="10502" width="7.84375" style="34" bestFit="1" customWidth="1"/>
    <col min="10503" max="10752" width="8.84375" style="34"/>
    <col min="10753" max="10753" width="28.69140625" style="34" customWidth="1"/>
    <col min="10754" max="10755" width="13.765625" style="34" customWidth="1"/>
    <col min="10756" max="10757" width="8.84375" style="34"/>
    <col min="10758" max="10758" width="7.84375" style="34" bestFit="1" customWidth="1"/>
    <col min="10759" max="11008" width="8.84375" style="34"/>
    <col min="11009" max="11009" width="28.69140625" style="34" customWidth="1"/>
    <col min="11010" max="11011" width="13.765625" style="34" customWidth="1"/>
    <col min="11012" max="11013" width="8.84375" style="34"/>
    <col min="11014" max="11014" width="7.84375" style="34" bestFit="1" customWidth="1"/>
    <col min="11015" max="11264" width="8.84375" style="34"/>
    <col min="11265" max="11265" width="28.69140625" style="34" customWidth="1"/>
    <col min="11266" max="11267" width="13.765625" style="34" customWidth="1"/>
    <col min="11268" max="11269" width="8.84375" style="34"/>
    <col min="11270" max="11270" width="7.84375" style="34" bestFit="1" customWidth="1"/>
    <col min="11271" max="11520" width="8.84375" style="34"/>
    <col min="11521" max="11521" width="28.69140625" style="34" customWidth="1"/>
    <col min="11522" max="11523" width="13.765625" style="34" customWidth="1"/>
    <col min="11524" max="11525" width="8.84375" style="34"/>
    <col min="11526" max="11526" width="7.84375" style="34" bestFit="1" customWidth="1"/>
    <col min="11527" max="11776" width="8.84375" style="34"/>
    <col min="11777" max="11777" width="28.69140625" style="34" customWidth="1"/>
    <col min="11778" max="11779" width="13.765625" style="34" customWidth="1"/>
    <col min="11780" max="11781" width="8.84375" style="34"/>
    <col min="11782" max="11782" width="7.84375" style="34" bestFit="1" customWidth="1"/>
    <col min="11783" max="12032" width="8.84375" style="34"/>
    <col min="12033" max="12033" width="28.69140625" style="34" customWidth="1"/>
    <col min="12034" max="12035" width="13.765625" style="34" customWidth="1"/>
    <col min="12036" max="12037" width="8.84375" style="34"/>
    <col min="12038" max="12038" width="7.84375" style="34" bestFit="1" customWidth="1"/>
    <col min="12039" max="12288" width="8.84375" style="34"/>
    <col min="12289" max="12289" width="28.69140625" style="34" customWidth="1"/>
    <col min="12290" max="12291" width="13.765625" style="34" customWidth="1"/>
    <col min="12292" max="12293" width="8.84375" style="34"/>
    <col min="12294" max="12294" width="7.84375" style="34" bestFit="1" customWidth="1"/>
    <col min="12295" max="12544" width="8.84375" style="34"/>
    <col min="12545" max="12545" width="28.69140625" style="34" customWidth="1"/>
    <col min="12546" max="12547" width="13.765625" style="34" customWidth="1"/>
    <col min="12548" max="12549" width="8.84375" style="34"/>
    <col min="12550" max="12550" width="7.84375" style="34" bestFit="1" customWidth="1"/>
    <col min="12551" max="12800" width="8.84375" style="34"/>
    <col min="12801" max="12801" width="28.69140625" style="34" customWidth="1"/>
    <col min="12802" max="12803" width="13.765625" style="34" customWidth="1"/>
    <col min="12804" max="12805" width="8.84375" style="34"/>
    <col min="12806" max="12806" width="7.84375" style="34" bestFit="1" customWidth="1"/>
    <col min="12807" max="13056" width="8.84375" style="34"/>
    <col min="13057" max="13057" width="28.69140625" style="34" customWidth="1"/>
    <col min="13058" max="13059" width="13.765625" style="34" customWidth="1"/>
    <col min="13060" max="13061" width="8.84375" style="34"/>
    <col min="13062" max="13062" width="7.84375" style="34" bestFit="1" customWidth="1"/>
    <col min="13063" max="13312" width="8.84375" style="34"/>
    <col min="13313" max="13313" width="28.69140625" style="34" customWidth="1"/>
    <col min="13314" max="13315" width="13.765625" style="34" customWidth="1"/>
    <col min="13316" max="13317" width="8.84375" style="34"/>
    <col min="13318" max="13318" width="7.84375" style="34" bestFit="1" customWidth="1"/>
    <col min="13319" max="13568" width="8.84375" style="34"/>
    <col min="13569" max="13569" width="28.69140625" style="34" customWidth="1"/>
    <col min="13570" max="13571" width="13.765625" style="34" customWidth="1"/>
    <col min="13572" max="13573" width="8.84375" style="34"/>
    <col min="13574" max="13574" width="7.84375" style="34" bestFit="1" customWidth="1"/>
    <col min="13575" max="13824" width="8.84375" style="34"/>
    <col min="13825" max="13825" width="28.69140625" style="34" customWidth="1"/>
    <col min="13826" max="13827" width="13.765625" style="34" customWidth="1"/>
    <col min="13828" max="13829" width="8.84375" style="34"/>
    <col min="13830" max="13830" width="7.84375" style="34" bestFit="1" customWidth="1"/>
    <col min="13831" max="14080" width="8.84375" style="34"/>
    <col min="14081" max="14081" width="28.69140625" style="34" customWidth="1"/>
    <col min="14082" max="14083" width="13.765625" style="34" customWidth="1"/>
    <col min="14084" max="14085" width="8.84375" style="34"/>
    <col min="14086" max="14086" width="7.84375" style="34" bestFit="1" customWidth="1"/>
    <col min="14087" max="14336" width="8.84375" style="34"/>
    <col min="14337" max="14337" width="28.69140625" style="34" customWidth="1"/>
    <col min="14338" max="14339" width="13.765625" style="34" customWidth="1"/>
    <col min="14340" max="14341" width="8.84375" style="34"/>
    <col min="14342" max="14342" width="7.84375" style="34" bestFit="1" customWidth="1"/>
    <col min="14343" max="14592" width="8.84375" style="34"/>
    <col min="14593" max="14593" width="28.69140625" style="34" customWidth="1"/>
    <col min="14594" max="14595" width="13.765625" style="34" customWidth="1"/>
    <col min="14596" max="14597" width="8.84375" style="34"/>
    <col min="14598" max="14598" width="7.84375" style="34" bestFit="1" customWidth="1"/>
    <col min="14599" max="14848" width="8.84375" style="34"/>
    <col min="14849" max="14849" width="28.69140625" style="34" customWidth="1"/>
    <col min="14850" max="14851" width="13.765625" style="34" customWidth="1"/>
    <col min="14852" max="14853" width="8.84375" style="34"/>
    <col min="14854" max="14854" width="7.84375" style="34" bestFit="1" customWidth="1"/>
    <col min="14855" max="15104" width="8.84375" style="34"/>
    <col min="15105" max="15105" width="28.69140625" style="34" customWidth="1"/>
    <col min="15106" max="15107" width="13.765625" style="34" customWidth="1"/>
    <col min="15108" max="15109" width="8.84375" style="34"/>
    <col min="15110" max="15110" width="7.84375" style="34" bestFit="1" customWidth="1"/>
    <col min="15111" max="15360" width="8.84375" style="34"/>
    <col min="15361" max="15361" width="28.69140625" style="34" customWidth="1"/>
    <col min="15362" max="15363" width="13.765625" style="34" customWidth="1"/>
    <col min="15364" max="15365" width="8.84375" style="34"/>
    <col min="15366" max="15366" width="7.84375" style="34" bestFit="1" customWidth="1"/>
    <col min="15367" max="15616" width="8.84375" style="34"/>
    <col min="15617" max="15617" width="28.69140625" style="34" customWidth="1"/>
    <col min="15618" max="15619" width="13.765625" style="34" customWidth="1"/>
    <col min="15620" max="15621" width="8.84375" style="34"/>
    <col min="15622" max="15622" width="7.84375" style="34" bestFit="1" customWidth="1"/>
    <col min="15623" max="15872" width="8.84375" style="34"/>
    <col min="15873" max="15873" width="28.69140625" style="34" customWidth="1"/>
    <col min="15874" max="15875" width="13.765625" style="34" customWidth="1"/>
    <col min="15876" max="15877" width="8.84375" style="34"/>
    <col min="15878" max="15878" width="7.84375" style="34" bestFit="1" customWidth="1"/>
    <col min="15879" max="16128" width="8.84375" style="34"/>
    <col min="16129" max="16129" width="28.69140625" style="34" customWidth="1"/>
    <col min="16130" max="16131" width="13.765625" style="34" customWidth="1"/>
    <col min="16132" max="16133" width="8.84375" style="34"/>
    <col min="16134" max="16134" width="7.84375" style="34" bestFit="1" customWidth="1"/>
    <col min="16135" max="16384" width="8.84375" style="34"/>
  </cols>
  <sheetData>
    <row r="1" spans="1:6" s="107" customFormat="1" ht="20">
      <c r="A1" s="116" t="s">
        <v>270</v>
      </c>
    </row>
    <row r="2" spans="1:6" s="107" customFormat="1" ht="15.5">
      <c r="A2" s="206"/>
    </row>
    <row r="3" spans="1:6" s="107" customFormat="1" ht="13">
      <c r="A3" s="117"/>
    </row>
    <row r="4" spans="1:6" s="107" customFormat="1" ht="12.5"/>
    <row r="5" spans="1:6" s="107" customFormat="1" ht="39">
      <c r="A5" s="183" t="s">
        <v>0</v>
      </c>
      <c r="B5" s="184" t="s">
        <v>338</v>
      </c>
      <c r="C5" s="184" t="s">
        <v>380</v>
      </c>
      <c r="D5" s="184" t="s">
        <v>381</v>
      </c>
      <c r="E5" s="184" t="s">
        <v>339</v>
      </c>
      <c r="F5" s="185" t="s">
        <v>382</v>
      </c>
    </row>
    <row r="6" spans="1:6" s="107" customFormat="1" ht="17.25" customHeight="1">
      <c r="A6" s="186"/>
      <c r="B6" s="207"/>
      <c r="C6" s="208"/>
      <c r="D6" s="208"/>
      <c r="E6" s="208"/>
      <c r="F6" s="209" t="s">
        <v>267</v>
      </c>
    </row>
    <row r="7" spans="1:6" s="107" customFormat="1" ht="23.25" customHeight="1">
      <c r="A7" s="210" t="s">
        <v>383</v>
      </c>
      <c r="B7" s="211"/>
      <c r="C7" s="211"/>
      <c r="D7" s="211"/>
      <c r="E7" s="211"/>
      <c r="F7" s="212"/>
    </row>
    <row r="8" spans="1:6" s="107" customFormat="1" ht="17.25" customHeight="1">
      <c r="A8" s="189" t="s">
        <v>384</v>
      </c>
      <c r="B8" s="190"/>
      <c r="C8" s="190"/>
      <c r="D8" s="202">
        <f>B8-C8</f>
        <v>0</v>
      </c>
      <c r="E8" s="190"/>
      <c r="F8" s="192">
        <f>D8*E8</f>
        <v>0</v>
      </c>
    </row>
    <row r="9" spans="1:6" s="107" customFormat="1" ht="17.25" customHeight="1">
      <c r="A9" s="189" t="s">
        <v>385</v>
      </c>
      <c r="B9" s="190"/>
      <c r="C9" s="190"/>
      <c r="D9" s="202">
        <f t="shared" ref="D9:D16" si="0">B9-C9</f>
        <v>0</v>
      </c>
      <c r="E9" s="190"/>
      <c r="F9" s="192">
        <f>D9*E9</f>
        <v>0</v>
      </c>
    </row>
    <row r="10" spans="1:6" s="107" customFormat="1" ht="17.25" customHeight="1">
      <c r="A10" s="189" t="s">
        <v>386</v>
      </c>
      <c r="B10" s="190"/>
      <c r="C10" s="190"/>
      <c r="D10" s="202">
        <f t="shared" si="0"/>
        <v>0</v>
      </c>
      <c r="E10" s="190"/>
      <c r="F10" s="192">
        <f t="shared" ref="F10:F16" si="1">D10*E10</f>
        <v>0</v>
      </c>
    </row>
    <row r="11" spans="1:6" s="107" customFormat="1" ht="17.25" customHeight="1">
      <c r="A11" s="189" t="s">
        <v>387</v>
      </c>
      <c r="B11" s="190"/>
      <c r="C11" s="190"/>
      <c r="D11" s="202">
        <f t="shared" si="0"/>
        <v>0</v>
      </c>
      <c r="E11" s="190"/>
      <c r="F11" s="192">
        <f t="shared" si="1"/>
        <v>0</v>
      </c>
    </row>
    <row r="12" spans="1:6" s="107" customFormat="1" ht="17.25" customHeight="1">
      <c r="A12" s="210" t="s">
        <v>388</v>
      </c>
      <c r="B12" s="213"/>
      <c r="C12" s="213"/>
      <c r="D12" s="213"/>
      <c r="E12" s="213"/>
      <c r="F12" s="214"/>
    </row>
    <row r="13" spans="1:6" s="107" customFormat="1" ht="17.25" customHeight="1">
      <c r="A13" s="189" t="s">
        <v>389</v>
      </c>
      <c r="B13" s="190"/>
      <c r="C13" s="190"/>
      <c r="D13" s="202">
        <f t="shared" si="0"/>
        <v>0</v>
      </c>
      <c r="E13" s="190"/>
      <c r="F13" s="192">
        <f t="shared" si="1"/>
        <v>0</v>
      </c>
    </row>
    <row r="14" spans="1:6" s="107" customFormat="1" ht="17.25" customHeight="1">
      <c r="A14" s="189" t="s">
        <v>390</v>
      </c>
      <c r="B14" s="190"/>
      <c r="C14" s="190"/>
      <c r="D14" s="202">
        <f t="shared" si="0"/>
        <v>0</v>
      </c>
      <c r="E14" s="190"/>
      <c r="F14" s="192">
        <f t="shared" si="1"/>
        <v>0</v>
      </c>
    </row>
    <row r="15" spans="1:6" s="107" customFormat="1" ht="17.25" customHeight="1">
      <c r="A15" s="189" t="s">
        <v>391</v>
      </c>
      <c r="B15" s="190"/>
      <c r="C15" s="190"/>
      <c r="D15" s="202">
        <f t="shared" si="0"/>
        <v>0</v>
      </c>
      <c r="E15" s="190"/>
      <c r="F15" s="192">
        <f t="shared" si="1"/>
        <v>0</v>
      </c>
    </row>
    <row r="16" spans="1:6" s="107" customFormat="1" ht="17.25" customHeight="1">
      <c r="A16" s="189" t="s">
        <v>392</v>
      </c>
      <c r="B16" s="190"/>
      <c r="C16" s="190"/>
      <c r="D16" s="202">
        <f t="shared" si="0"/>
        <v>0</v>
      </c>
      <c r="E16" s="190"/>
      <c r="F16" s="192">
        <f t="shared" si="1"/>
        <v>0</v>
      </c>
    </row>
    <row r="17" spans="1:6" s="107" customFormat="1" ht="12.5">
      <c r="A17" s="189"/>
      <c r="B17" s="202"/>
      <c r="C17" s="202"/>
      <c r="D17" s="202"/>
      <c r="E17" s="202"/>
      <c r="F17" s="192"/>
    </row>
    <row r="18" spans="1:6" s="107" customFormat="1" ht="18" customHeight="1" thickBot="1">
      <c r="A18" s="203" t="s">
        <v>393</v>
      </c>
      <c r="B18" s="204"/>
      <c r="C18" s="204"/>
      <c r="D18" s="204"/>
      <c r="E18" s="204"/>
      <c r="F18" s="205">
        <f>SUM(F8:F16)</f>
        <v>0</v>
      </c>
    </row>
    <row r="19" spans="1:6" ht="15"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4"/>
  <sheetViews>
    <sheetView workbookViewId="0"/>
  </sheetViews>
  <sheetFormatPr defaultRowHeight="14.5"/>
  <cols>
    <col min="1" max="1" width="27.3046875" style="34" customWidth="1"/>
    <col min="2" max="4" width="17.07421875" style="34" customWidth="1"/>
    <col min="5" max="5" width="12.4609375" style="34" customWidth="1"/>
    <col min="6" max="6" width="7.84375" style="34" bestFit="1" customWidth="1"/>
    <col min="7" max="7" width="8.765625" style="34" customWidth="1"/>
    <col min="8" max="256" width="8.84375" style="34"/>
    <col min="257" max="257" width="27.3046875" style="34" customWidth="1"/>
    <col min="258" max="260" width="17.07421875" style="34" customWidth="1"/>
    <col min="261" max="261" width="12.4609375" style="34" customWidth="1"/>
    <col min="262" max="262" width="7.84375" style="34" bestFit="1" customWidth="1"/>
    <col min="263" max="263" width="8.765625" style="34" customWidth="1"/>
    <col min="264" max="512" width="8.84375" style="34"/>
    <col min="513" max="513" width="27.3046875" style="34" customWidth="1"/>
    <col min="514" max="516" width="17.07421875" style="34" customWidth="1"/>
    <col min="517" max="517" width="12.4609375" style="34" customWidth="1"/>
    <col min="518" max="518" width="7.84375" style="34" bestFit="1" customWidth="1"/>
    <col min="519" max="519" width="8.765625" style="34" customWidth="1"/>
    <col min="520" max="768" width="8.84375" style="34"/>
    <col min="769" max="769" width="27.3046875" style="34" customWidth="1"/>
    <col min="770" max="772" width="17.07421875" style="34" customWidth="1"/>
    <col min="773" max="773" width="12.4609375" style="34" customWidth="1"/>
    <col min="774" max="774" width="7.84375" style="34" bestFit="1" customWidth="1"/>
    <col min="775" max="775" width="8.765625" style="34" customWidth="1"/>
    <col min="776" max="1024" width="8.84375" style="34"/>
    <col min="1025" max="1025" width="27.3046875" style="34" customWidth="1"/>
    <col min="1026" max="1028" width="17.07421875" style="34" customWidth="1"/>
    <col min="1029" max="1029" width="12.4609375" style="34" customWidth="1"/>
    <col min="1030" max="1030" width="7.84375" style="34" bestFit="1" customWidth="1"/>
    <col min="1031" max="1031" width="8.765625" style="34" customWidth="1"/>
    <col min="1032" max="1280" width="8.84375" style="34"/>
    <col min="1281" max="1281" width="27.3046875" style="34" customWidth="1"/>
    <col min="1282" max="1284" width="17.07421875" style="34" customWidth="1"/>
    <col min="1285" max="1285" width="12.4609375" style="34" customWidth="1"/>
    <col min="1286" max="1286" width="7.84375" style="34" bestFit="1" customWidth="1"/>
    <col min="1287" max="1287" width="8.765625" style="34" customWidth="1"/>
    <col min="1288" max="1536" width="8.84375" style="34"/>
    <col min="1537" max="1537" width="27.3046875" style="34" customWidth="1"/>
    <col min="1538" max="1540" width="17.07421875" style="34" customWidth="1"/>
    <col min="1541" max="1541" width="12.4609375" style="34" customWidth="1"/>
    <col min="1542" max="1542" width="7.84375" style="34" bestFit="1" customWidth="1"/>
    <col min="1543" max="1543" width="8.765625" style="34" customWidth="1"/>
    <col min="1544" max="1792" width="8.84375" style="34"/>
    <col min="1793" max="1793" width="27.3046875" style="34" customWidth="1"/>
    <col min="1794" max="1796" width="17.07421875" style="34" customWidth="1"/>
    <col min="1797" max="1797" width="12.4609375" style="34" customWidth="1"/>
    <col min="1798" max="1798" width="7.84375" style="34" bestFit="1" customWidth="1"/>
    <col min="1799" max="1799" width="8.765625" style="34" customWidth="1"/>
    <col min="1800" max="2048" width="8.84375" style="34"/>
    <col min="2049" max="2049" width="27.3046875" style="34" customWidth="1"/>
    <col min="2050" max="2052" width="17.07421875" style="34" customWidth="1"/>
    <col min="2053" max="2053" width="12.4609375" style="34" customWidth="1"/>
    <col min="2054" max="2054" width="7.84375" style="34" bestFit="1" customWidth="1"/>
    <col min="2055" max="2055" width="8.765625" style="34" customWidth="1"/>
    <col min="2056" max="2304" width="8.84375" style="34"/>
    <col min="2305" max="2305" width="27.3046875" style="34" customWidth="1"/>
    <col min="2306" max="2308" width="17.07421875" style="34" customWidth="1"/>
    <col min="2309" max="2309" width="12.4609375" style="34" customWidth="1"/>
    <col min="2310" max="2310" width="7.84375" style="34" bestFit="1" customWidth="1"/>
    <col min="2311" max="2311" width="8.765625" style="34" customWidth="1"/>
    <col min="2312" max="2560" width="8.84375" style="34"/>
    <col min="2561" max="2561" width="27.3046875" style="34" customWidth="1"/>
    <col min="2562" max="2564" width="17.07421875" style="34" customWidth="1"/>
    <col min="2565" max="2565" width="12.4609375" style="34" customWidth="1"/>
    <col min="2566" max="2566" width="7.84375" style="34" bestFit="1" customWidth="1"/>
    <col min="2567" max="2567" width="8.765625" style="34" customWidth="1"/>
    <col min="2568" max="2816" width="8.84375" style="34"/>
    <col min="2817" max="2817" width="27.3046875" style="34" customWidth="1"/>
    <col min="2818" max="2820" width="17.07421875" style="34" customWidth="1"/>
    <col min="2821" max="2821" width="12.4609375" style="34" customWidth="1"/>
    <col min="2822" max="2822" width="7.84375" style="34" bestFit="1" customWidth="1"/>
    <col min="2823" max="2823" width="8.765625" style="34" customWidth="1"/>
    <col min="2824" max="3072" width="8.84375" style="34"/>
    <col min="3073" max="3073" width="27.3046875" style="34" customWidth="1"/>
    <col min="3074" max="3076" width="17.07421875" style="34" customWidth="1"/>
    <col min="3077" max="3077" width="12.4609375" style="34" customWidth="1"/>
    <col min="3078" max="3078" width="7.84375" style="34" bestFit="1" customWidth="1"/>
    <col min="3079" max="3079" width="8.765625" style="34" customWidth="1"/>
    <col min="3080" max="3328" width="8.84375" style="34"/>
    <col min="3329" max="3329" width="27.3046875" style="34" customWidth="1"/>
    <col min="3330" max="3332" width="17.07421875" style="34" customWidth="1"/>
    <col min="3333" max="3333" width="12.4609375" style="34" customWidth="1"/>
    <col min="3334" max="3334" width="7.84375" style="34" bestFit="1" customWidth="1"/>
    <col min="3335" max="3335" width="8.765625" style="34" customWidth="1"/>
    <col min="3336" max="3584" width="8.84375" style="34"/>
    <col min="3585" max="3585" width="27.3046875" style="34" customWidth="1"/>
    <col min="3586" max="3588" width="17.07421875" style="34" customWidth="1"/>
    <col min="3589" max="3589" width="12.4609375" style="34" customWidth="1"/>
    <col min="3590" max="3590" width="7.84375" style="34" bestFit="1" customWidth="1"/>
    <col min="3591" max="3591" width="8.765625" style="34" customWidth="1"/>
    <col min="3592" max="3840" width="8.84375" style="34"/>
    <col min="3841" max="3841" width="27.3046875" style="34" customWidth="1"/>
    <col min="3842" max="3844" width="17.07421875" style="34" customWidth="1"/>
    <col min="3845" max="3845" width="12.4609375" style="34" customWidth="1"/>
    <col min="3846" max="3846" width="7.84375" style="34" bestFit="1" customWidth="1"/>
    <col min="3847" max="3847" width="8.765625" style="34" customWidth="1"/>
    <col min="3848" max="4096" width="8.84375" style="34"/>
    <col min="4097" max="4097" width="27.3046875" style="34" customWidth="1"/>
    <col min="4098" max="4100" width="17.07421875" style="34" customWidth="1"/>
    <col min="4101" max="4101" width="12.4609375" style="34" customWidth="1"/>
    <col min="4102" max="4102" width="7.84375" style="34" bestFit="1" customWidth="1"/>
    <col min="4103" max="4103" width="8.765625" style="34" customWidth="1"/>
    <col min="4104" max="4352" width="8.84375" style="34"/>
    <col min="4353" max="4353" width="27.3046875" style="34" customWidth="1"/>
    <col min="4354" max="4356" width="17.07421875" style="34" customWidth="1"/>
    <col min="4357" max="4357" width="12.4609375" style="34" customWidth="1"/>
    <col min="4358" max="4358" width="7.84375" style="34" bestFit="1" customWidth="1"/>
    <col min="4359" max="4359" width="8.765625" style="34" customWidth="1"/>
    <col min="4360" max="4608" width="8.84375" style="34"/>
    <col min="4609" max="4609" width="27.3046875" style="34" customWidth="1"/>
    <col min="4610" max="4612" width="17.07421875" style="34" customWidth="1"/>
    <col min="4613" max="4613" width="12.4609375" style="34" customWidth="1"/>
    <col min="4614" max="4614" width="7.84375" style="34" bestFit="1" customWidth="1"/>
    <col min="4615" max="4615" width="8.765625" style="34" customWidth="1"/>
    <col min="4616" max="4864" width="8.84375" style="34"/>
    <col min="4865" max="4865" width="27.3046875" style="34" customWidth="1"/>
    <col min="4866" max="4868" width="17.07421875" style="34" customWidth="1"/>
    <col min="4869" max="4869" width="12.4609375" style="34" customWidth="1"/>
    <col min="4870" max="4870" width="7.84375" style="34" bestFit="1" customWidth="1"/>
    <col min="4871" max="4871" width="8.765625" style="34" customWidth="1"/>
    <col min="4872" max="5120" width="8.84375" style="34"/>
    <col min="5121" max="5121" width="27.3046875" style="34" customWidth="1"/>
    <col min="5122" max="5124" width="17.07421875" style="34" customWidth="1"/>
    <col min="5125" max="5125" width="12.4609375" style="34" customWidth="1"/>
    <col min="5126" max="5126" width="7.84375" style="34" bestFit="1" customWidth="1"/>
    <col min="5127" max="5127" width="8.765625" style="34" customWidth="1"/>
    <col min="5128" max="5376" width="8.84375" style="34"/>
    <col min="5377" max="5377" width="27.3046875" style="34" customWidth="1"/>
    <col min="5378" max="5380" width="17.07421875" style="34" customWidth="1"/>
    <col min="5381" max="5381" width="12.4609375" style="34" customWidth="1"/>
    <col min="5382" max="5382" width="7.84375" style="34" bestFit="1" customWidth="1"/>
    <col min="5383" max="5383" width="8.765625" style="34" customWidth="1"/>
    <col min="5384" max="5632" width="8.84375" style="34"/>
    <col min="5633" max="5633" width="27.3046875" style="34" customWidth="1"/>
    <col min="5634" max="5636" width="17.07421875" style="34" customWidth="1"/>
    <col min="5637" max="5637" width="12.4609375" style="34" customWidth="1"/>
    <col min="5638" max="5638" width="7.84375" style="34" bestFit="1" customWidth="1"/>
    <col min="5639" max="5639" width="8.765625" style="34" customWidth="1"/>
    <col min="5640" max="5888" width="8.84375" style="34"/>
    <col min="5889" max="5889" width="27.3046875" style="34" customWidth="1"/>
    <col min="5890" max="5892" width="17.07421875" style="34" customWidth="1"/>
    <col min="5893" max="5893" width="12.4609375" style="34" customWidth="1"/>
    <col min="5894" max="5894" width="7.84375" style="34" bestFit="1" customWidth="1"/>
    <col min="5895" max="5895" width="8.765625" style="34" customWidth="1"/>
    <col min="5896" max="6144" width="8.84375" style="34"/>
    <col min="6145" max="6145" width="27.3046875" style="34" customWidth="1"/>
    <col min="6146" max="6148" width="17.07421875" style="34" customWidth="1"/>
    <col min="6149" max="6149" width="12.4609375" style="34" customWidth="1"/>
    <col min="6150" max="6150" width="7.84375" style="34" bestFit="1" customWidth="1"/>
    <col min="6151" max="6151" width="8.765625" style="34" customWidth="1"/>
    <col min="6152" max="6400" width="8.84375" style="34"/>
    <col min="6401" max="6401" width="27.3046875" style="34" customWidth="1"/>
    <col min="6402" max="6404" width="17.07421875" style="34" customWidth="1"/>
    <col min="6405" max="6405" width="12.4609375" style="34" customWidth="1"/>
    <col min="6406" max="6406" width="7.84375" style="34" bestFit="1" customWidth="1"/>
    <col min="6407" max="6407" width="8.765625" style="34" customWidth="1"/>
    <col min="6408" max="6656" width="8.84375" style="34"/>
    <col min="6657" max="6657" width="27.3046875" style="34" customWidth="1"/>
    <col min="6658" max="6660" width="17.07421875" style="34" customWidth="1"/>
    <col min="6661" max="6661" width="12.4609375" style="34" customWidth="1"/>
    <col min="6662" max="6662" width="7.84375" style="34" bestFit="1" customWidth="1"/>
    <col min="6663" max="6663" width="8.765625" style="34" customWidth="1"/>
    <col min="6664" max="6912" width="8.84375" style="34"/>
    <col min="6913" max="6913" width="27.3046875" style="34" customWidth="1"/>
    <col min="6914" max="6916" width="17.07421875" style="34" customWidth="1"/>
    <col min="6917" max="6917" width="12.4609375" style="34" customWidth="1"/>
    <col min="6918" max="6918" width="7.84375" style="34" bestFit="1" customWidth="1"/>
    <col min="6919" max="6919" width="8.765625" style="34" customWidth="1"/>
    <col min="6920" max="7168" width="8.84375" style="34"/>
    <col min="7169" max="7169" width="27.3046875" style="34" customWidth="1"/>
    <col min="7170" max="7172" width="17.07421875" style="34" customWidth="1"/>
    <col min="7173" max="7173" width="12.4609375" style="34" customWidth="1"/>
    <col min="7174" max="7174" width="7.84375" style="34" bestFit="1" customWidth="1"/>
    <col min="7175" max="7175" width="8.765625" style="34" customWidth="1"/>
    <col min="7176" max="7424" width="8.84375" style="34"/>
    <col min="7425" max="7425" width="27.3046875" style="34" customWidth="1"/>
    <col min="7426" max="7428" width="17.07421875" style="34" customWidth="1"/>
    <col min="7429" max="7429" width="12.4609375" style="34" customWidth="1"/>
    <col min="7430" max="7430" width="7.84375" style="34" bestFit="1" customWidth="1"/>
    <col min="7431" max="7431" width="8.765625" style="34" customWidth="1"/>
    <col min="7432" max="7680" width="8.84375" style="34"/>
    <col min="7681" max="7681" width="27.3046875" style="34" customWidth="1"/>
    <col min="7682" max="7684" width="17.07421875" style="34" customWidth="1"/>
    <col min="7685" max="7685" width="12.4609375" style="34" customWidth="1"/>
    <col min="7686" max="7686" width="7.84375" style="34" bestFit="1" customWidth="1"/>
    <col min="7687" max="7687" width="8.765625" style="34" customWidth="1"/>
    <col min="7688" max="7936" width="8.84375" style="34"/>
    <col min="7937" max="7937" width="27.3046875" style="34" customWidth="1"/>
    <col min="7938" max="7940" width="17.07421875" style="34" customWidth="1"/>
    <col min="7941" max="7941" width="12.4609375" style="34" customWidth="1"/>
    <col min="7942" max="7942" width="7.84375" style="34" bestFit="1" customWidth="1"/>
    <col min="7943" max="7943" width="8.765625" style="34" customWidth="1"/>
    <col min="7944" max="8192" width="8.84375" style="34"/>
    <col min="8193" max="8193" width="27.3046875" style="34" customWidth="1"/>
    <col min="8194" max="8196" width="17.07421875" style="34" customWidth="1"/>
    <col min="8197" max="8197" width="12.4609375" style="34" customWidth="1"/>
    <col min="8198" max="8198" width="7.84375" style="34" bestFit="1" customWidth="1"/>
    <col min="8199" max="8199" width="8.765625" style="34" customWidth="1"/>
    <col min="8200" max="8448" width="8.84375" style="34"/>
    <col min="8449" max="8449" width="27.3046875" style="34" customWidth="1"/>
    <col min="8450" max="8452" width="17.07421875" style="34" customWidth="1"/>
    <col min="8453" max="8453" width="12.4609375" style="34" customWidth="1"/>
    <col min="8454" max="8454" width="7.84375" style="34" bestFit="1" customWidth="1"/>
    <col min="8455" max="8455" width="8.765625" style="34" customWidth="1"/>
    <col min="8456" max="8704" width="8.84375" style="34"/>
    <col min="8705" max="8705" width="27.3046875" style="34" customWidth="1"/>
    <col min="8706" max="8708" width="17.07421875" style="34" customWidth="1"/>
    <col min="8709" max="8709" width="12.4609375" style="34" customWidth="1"/>
    <col min="8710" max="8710" width="7.84375" style="34" bestFit="1" customWidth="1"/>
    <col min="8711" max="8711" width="8.765625" style="34" customWidth="1"/>
    <col min="8712" max="8960" width="8.84375" style="34"/>
    <col min="8961" max="8961" width="27.3046875" style="34" customWidth="1"/>
    <col min="8962" max="8964" width="17.07421875" style="34" customWidth="1"/>
    <col min="8965" max="8965" width="12.4609375" style="34" customWidth="1"/>
    <col min="8966" max="8966" width="7.84375" style="34" bestFit="1" customWidth="1"/>
    <col min="8967" max="8967" width="8.765625" style="34" customWidth="1"/>
    <col min="8968" max="9216" width="8.84375" style="34"/>
    <col min="9217" max="9217" width="27.3046875" style="34" customWidth="1"/>
    <col min="9218" max="9220" width="17.07421875" style="34" customWidth="1"/>
    <col min="9221" max="9221" width="12.4609375" style="34" customWidth="1"/>
    <col min="9222" max="9222" width="7.84375" style="34" bestFit="1" customWidth="1"/>
    <col min="9223" max="9223" width="8.765625" style="34" customWidth="1"/>
    <col min="9224" max="9472" width="8.84375" style="34"/>
    <col min="9473" max="9473" width="27.3046875" style="34" customWidth="1"/>
    <col min="9474" max="9476" width="17.07421875" style="34" customWidth="1"/>
    <col min="9477" max="9477" width="12.4609375" style="34" customWidth="1"/>
    <col min="9478" max="9478" width="7.84375" style="34" bestFit="1" customWidth="1"/>
    <col min="9479" max="9479" width="8.765625" style="34" customWidth="1"/>
    <col min="9480" max="9728" width="8.84375" style="34"/>
    <col min="9729" max="9729" width="27.3046875" style="34" customWidth="1"/>
    <col min="9730" max="9732" width="17.07421875" style="34" customWidth="1"/>
    <col min="9733" max="9733" width="12.4609375" style="34" customWidth="1"/>
    <col min="9734" max="9734" width="7.84375" style="34" bestFit="1" customWidth="1"/>
    <col min="9735" max="9735" width="8.765625" style="34" customWidth="1"/>
    <col min="9736" max="9984" width="8.84375" style="34"/>
    <col min="9985" max="9985" width="27.3046875" style="34" customWidth="1"/>
    <col min="9986" max="9988" width="17.07421875" style="34" customWidth="1"/>
    <col min="9989" max="9989" width="12.4609375" style="34" customWidth="1"/>
    <col min="9990" max="9990" width="7.84375" style="34" bestFit="1" customWidth="1"/>
    <col min="9991" max="9991" width="8.765625" style="34" customWidth="1"/>
    <col min="9992" max="10240" width="8.84375" style="34"/>
    <col min="10241" max="10241" width="27.3046875" style="34" customWidth="1"/>
    <col min="10242" max="10244" width="17.07421875" style="34" customWidth="1"/>
    <col min="10245" max="10245" width="12.4609375" style="34" customWidth="1"/>
    <col min="10246" max="10246" width="7.84375" style="34" bestFit="1" customWidth="1"/>
    <col min="10247" max="10247" width="8.765625" style="34" customWidth="1"/>
    <col min="10248" max="10496" width="8.84375" style="34"/>
    <col min="10497" max="10497" width="27.3046875" style="34" customWidth="1"/>
    <col min="10498" max="10500" width="17.07421875" style="34" customWidth="1"/>
    <col min="10501" max="10501" width="12.4609375" style="34" customWidth="1"/>
    <col min="10502" max="10502" width="7.84375" style="34" bestFit="1" customWidth="1"/>
    <col min="10503" max="10503" width="8.765625" style="34" customWidth="1"/>
    <col min="10504" max="10752" width="8.84375" style="34"/>
    <col min="10753" max="10753" width="27.3046875" style="34" customWidth="1"/>
    <col min="10754" max="10756" width="17.07421875" style="34" customWidth="1"/>
    <col min="10757" max="10757" width="12.4609375" style="34" customWidth="1"/>
    <col min="10758" max="10758" width="7.84375" style="34" bestFit="1" customWidth="1"/>
    <col min="10759" max="10759" width="8.765625" style="34" customWidth="1"/>
    <col min="10760" max="11008" width="8.84375" style="34"/>
    <col min="11009" max="11009" width="27.3046875" style="34" customWidth="1"/>
    <col min="11010" max="11012" width="17.07421875" style="34" customWidth="1"/>
    <col min="11013" max="11013" width="12.4609375" style="34" customWidth="1"/>
    <col min="11014" max="11014" width="7.84375" style="34" bestFit="1" customWidth="1"/>
    <col min="11015" max="11015" width="8.765625" style="34" customWidth="1"/>
    <col min="11016" max="11264" width="8.84375" style="34"/>
    <col min="11265" max="11265" width="27.3046875" style="34" customWidth="1"/>
    <col min="11266" max="11268" width="17.07421875" style="34" customWidth="1"/>
    <col min="11269" max="11269" width="12.4609375" style="34" customWidth="1"/>
    <col min="11270" max="11270" width="7.84375" style="34" bestFit="1" customWidth="1"/>
    <col min="11271" max="11271" width="8.765625" style="34" customWidth="1"/>
    <col min="11272" max="11520" width="8.84375" style="34"/>
    <col min="11521" max="11521" width="27.3046875" style="34" customWidth="1"/>
    <col min="11522" max="11524" width="17.07421875" style="34" customWidth="1"/>
    <col min="11525" max="11525" width="12.4609375" style="34" customWidth="1"/>
    <col min="11526" max="11526" width="7.84375" style="34" bestFit="1" customWidth="1"/>
    <col min="11527" max="11527" width="8.765625" style="34" customWidth="1"/>
    <col min="11528" max="11776" width="8.84375" style="34"/>
    <col min="11777" max="11777" width="27.3046875" style="34" customWidth="1"/>
    <col min="11778" max="11780" width="17.07421875" style="34" customWidth="1"/>
    <col min="11781" max="11781" width="12.4609375" style="34" customWidth="1"/>
    <col min="11782" max="11782" width="7.84375" style="34" bestFit="1" customWidth="1"/>
    <col min="11783" max="11783" width="8.765625" style="34" customWidth="1"/>
    <col min="11784" max="12032" width="8.84375" style="34"/>
    <col min="12033" max="12033" width="27.3046875" style="34" customWidth="1"/>
    <col min="12034" max="12036" width="17.07421875" style="34" customWidth="1"/>
    <col min="12037" max="12037" width="12.4609375" style="34" customWidth="1"/>
    <col min="12038" max="12038" width="7.84375" style="34" bestFit="1" customWidth="1"/>
    <col min="12039" max="12039" width="8.765625" style="34" customWidth="1"/>
    <col min="12040" max="12288" width="8.84375" style="34"/>
    <col min="12289" max="12289" width="27.3046875" style="34" customWidth="1"/>
    <col min="12290" max="12292" width="17.07421875" style="34" customWidth="1"/>
    <col min="12293" max="12293" width="12.4609375" style="34" customWidth="1"/>
    <col min="12294" max="12294" width="7.84375" style="34" bestFit="1" customWidth="1"/>
    <col min="12295" max="12295" width="8.765625" style="34" customWidth="1"/>
    <col min="12296" max="12544" width="8.84375" style="34"/>
    <col min="12545" max="12545" width="27.3046875" style="34" customWidth="1"/>
    <col min="12546" max="12548" width="17.07421875" style="34" customWidth="1"/>
    <col min="12549" max="12549" width="12.4609375" style="34" customWidth="1"/>
    <col min="12550" max="12550" width="7.84375" style="34" bestFit="1" customWidth="1"/>
    <col min="12551" max="12551" width="8.765625" style="34" customWidth="1"/>
    <col min="12552" max="12800" width="8.84375" style="34"/>
    <col min="12801" max="12801" width="27.3046875" style="34" customWidth="1"/>
    <col min="12802" max="12804" width="17.07421875" style="34" customWidth="1"/>
    <col min="12805" max="12805" width="12.4609375" style="34" customWidth="1"/>
    <col min="12806" max="12806" width="7.84375" style="34" bestFit="1" customWidth="1"/>
    <col min="12807" max="12807" width="8.765625" style="34" customWidth="1"/>
    <col min="12808" max="13056" width="8.84375" style="34"/>
    <col min="13057" max="13057" width="27.3046875" style="34" customWidth="1"/>
    <col min="13058" max="13060" width="17.07421875" style="34" customWidth="1"/>
    <col min="13061" max="13061" width="12.4609375" style="34" customWidth="1"/>
    <col min="13062" max="13062" width="7.84375" style="34" bestFit="1" customWidth="1"/>
    <col min="13063" max="13063" width="8.765625" style="34" customWidth="1"/>
    <col min="13064" max="13312" width="8.84375" style="34"/>
    <col min="13313" max="13313" width="27.3046875" style="34" customWidth="1"/>
    <col min="13314" max="13316" width="17.07421875" style="34" customWidth="1"/>
    <col min="13317" max="13317" width="12.4609375" style="34" customWidth="1"/>
    <col min="13318" max="13318" width="7.84375" style="34" bestFit="1" customWidth="1"/>
    <col min="13319" max="13319" width="8.765625" style="34" customWidth="1"/>
    <col min="13320" max="13568" width="8.84375" style="34"/>
    <col min="13569" max="13569" width="27.3046875" style="34" customWidth="1"/>
    <col min="13570" max="13572" width="17.07421875" style="34" customWidth="1"/>
    <col min="13573" max="13573" width="12.4609375" style="34" customWidth="1"/>
    <col min="13574" max="13574" width="7.84375" style="34" bestFit="1" customWidth="1"/>
    <col min="13575" max="13575" width="8.765625" style="34" customWidth="1"/>
    <col min="13576" max="13824" width="8.84375" style="34"/>
    <col min="13825" max="13825" width="27.3046875" style="34" customWidth="1"/>
    <col min="13826" max="13828" width="17.07421875" style="34" customWidth="1"/>
    <col min="13829" max="13829" width="12.4609375" style="34" customWidth="1"/>
    <col min="13830" max="13830" width="7.84375" style="34" bestFit="1" customWidth="1"/>
    <col min="13831" max="13831" width="8.765625" style="34" customWidth="1"/>
    <col min="13832" max="14080" width="8.84375" style="34"/>
    <col min="14081" max="14081" width="27.3046875" style="34" customWidth="1"/>
    <col min="14082" max="14084" width="17.07421875" style="34" customWidth="1"/>
    <col min="14085" max="14085" width="12.4609375" style="34" customWidth="1"/>
    <col min="14086" max="14086" width="7.84375" style="34" bestFit="1" customWidth="1"/>
    <col min="14087" max="14087" width="8.765625" style="34" customWidth="1"/>
    <col min="14088" max="14336" width="8.84375" style="34"/>
    <col min="14337" max="14337" width="27.3046875" style="34" customWidth="1"/>
    <col min="14338" max="14340" width="17.07421875" style="34" customWidth="1"/>
    <col min="14341" max="14341" width="12.4609375" style="34" customWidth="1"/>
    <col min="14342" max="14342" width="7.84375" style="34" bestFit="1" customWidth="1"/>
    <col min="14343" max="14343" width="8.765625" style="34" customWidth="1"/>
    <col min="14344" max="14592" width="8.84375" style="34"/>
    <col min="14593" max="14593" width="27.3046875" style="34" customWidth="1"/>
    <col min="14594" max="14596" width="17.07421875" style="34" customWidth="1"/>
    <col min="14597" max="14597" width="12.4609375" style="34" customWidth="1"/>
    <col min="14598" max="14598" width="7.84375" style="34" bestFit="1" customWidth="1"/>
    <col min="14599" max="14599" width="8.765625" style="34" customWidth="1"/>
    <col min="14600" max="14848" width="8.84375" style="34"/>
    <col min="14849" max="14849" width="27.3046875" style="34" customWidth="1"/>
    <col min="14850" max="14852" width="17.07421875" style="34" customWidth="1"/>
    <col min="14853" max="14853" width="12.4609375" style="34" customWidth="1"/>
    <col min="14854" max="14854" width="7.84375" style="34" bestFit="1" customWidth="1"/>
    <col min="14855" max="14855" width="8.765625" style="34" customWidth="1"/>
    <col min="14856" max="15104" width="8.84375" style="34"/>
    <col min="15105" max="15105" width="27.3046875" style="34" customWidth="1"/>
    <col min="15106" max="15108" width="17.07421875" style="34" customWidth="1"/>
    <col min="15109" max="15109" width="12.4609375" style="34" customWidth="1"/>
    <col min="15110" max="15110" width="7.84375" style="34" bestFit="1" customWidth="1"/>
    <col min="15111" max="15111" width="8.765625" style="34" customWidth="1"/>
    <col min="15112" max="15360" width="8.84375" style="34"/>
    <col min="15361" max="15361" width="27.3046875" style="34" customWidth="1"/>
    <col min="15362" max="15364" width="17.07421875" style="34" customWidth="1"/>
    <col min="15365" max="15365" width="12.4609375" style="34" customWidth="1"/>
    <col min="15366" max="15366" width="7.84375" style="34" bestFit="1" customWidth="1"/>
    <col min="15367" max="15367" width="8.765625" style="34" customWidth="1"/>
    <col min="15368" max="15616" width="8.84375" style="34"/>
    <col min="15617" max="15617" width="27.3046875" style="34" customWidth="1"/>
    <col min="15618" max="15620" width="17.07421875" style="34" customWidth="1"/>
    <col min="15621" max="15621" width="12.4609375" style="34" customWidth="1"/>
    <col min="15622" max="15622" width="7.84375" style="34" bestFit="1" customWidth="1"/>
    <col min="15623" max="15623" width="8.765625" style="34" customWidth="1"/>
    <col min="15624" max="15872" width="8.84375" style="34"/>
    <col min="15873" max="15873" width="27.3046875" style="34" customWidth="1"/>
    <col min="15874" max="15876" width="17.07421875" style="34" customWidth="1"/>
    <col min="15877" max="15877" width="12.4609375" style="34" customWidth="1"/>
    <col min="15878" max="15878" width="7.84375" style="34" bestFit="1" customWidth="1"/>
    <col min="15879" max="15879" width="8.765625" style="34" customWidth="1"/>
    <col min="15880" max="16128" width="8.84375" style="34"/>
    <col min="16129" max="16129" width="27.3046875" style="34" customWidth="1"/>
    <col min="16130" max="16132" width="17.07421875" style="34" customWidth="1"/>
    <col min="16133" max="16133" width="12.4609375" style="34" customWidth="1"/>
    <col min="16134" max="16134" width="7.84375" style="34" bestFit="1" customWidth="1"/>
    <col min="16135" max="16135" width="8.765625" style="34" customWidth="1"/>
    <col min="16136" max="16384" width="8.84375" style="34"/>
  </cols>
  <sheetData>
    <row r="1" spans="1:7" ht="20">
      <c r="A1" s="116" t="s">
        <v>271</v>
      </c>
    </row>
    <row r="2" spans="1:7" ht="15.5">
      <c r="A2" s="206"/>
    </row>
    <row r="3" spans="1:7" ht="15.5">
      <c r="A3" s="206"/>
    </row>
    <row r="4" spans="1:7">
      <c r="A4" s="215"/>
      <c r="B4" s="216"/>
      <c r="C4" s="217"/>
      <c r="D4" s="217"/>
      <c r="E4" s="217"/>
      <c r="F4" s="217"/>
      <c r="G4" s="144"/>
    </row>
    <row r="5" spans="1:7" s="222" customFormat="1" ht="60.75" customHeight="1">
      <c r="A5" s="218" t="s">
        <v>394</v>
      </c>
      <c r="B5" s="219" t="s">
        <v>395</v>
      </c>
      <c r="C5" s="220" t="s">
        <v>396</v>
      </c>
      <c r="D5" s="220" t="s">
        <v>397</v>
      </c>
      <c r="E5" s="220" t="s">
        <v>398</v>
      </c>
      <c r="F5" s="220" t="s">
        <v>399</v>
      </c>
      <c r="G5" s="221" t="s">
        <v>400</v>
      </c>
    </row>
    <row r="6" spans="1:7" s="222" customFormat="1" ht="15.75" customHeight="1">
      <c r="A6" s="223"/>
      <c r="B6" s="224"/>
      <c r="C6" s="225"/>
      <c r="D6" s="225"/>
      <c r="E6" s="225"/>
      <c r="F6" s="225"/>
      <c r="G6" s="226" t="s">
        <v>267</v>
      </c>
    </row>
    <row r="7" spans="1:7">
      <c r="A7" s="200" t="s">
        <v>401</v>
      </c>
      <c r="B7" s="227"/>
      <c r="C7" s="228"/>
      <c r="D7" s="228"/>
      <c r="E7" s="228"/>
      <c r="G7" s="229"/>
    </row>
    <row r="8" spans="1:7">
      <c r="A8" s="189" t="s">
        <v>402</v>
      </c>
      <c r="B8" s="190"/>
      <c r="C8" s="190"/>
      <c r="D8" s="230"/>
      <c r="E8" s="231">
        <f>ABS(B8-C8)*D8</f>
        <v>0</v>
      </c>
      <c r="F8" s="34">
        <v>0.02</v>
      </c>
      <c r="G8" s="232">
        <f>F8*E8</f>
        <v>0</v>
      </c>
    </row>
    <row r="9" spans="1:7">
      <c r="A9" s="189" t="s">
        <v>403</v>
      </c>
      <c r="B9" s="190"/>
      <c r="C9" s="190"/>
      <c r="D9" s="230"/>
      <c r="E9" s="231">
        <f>ABS(B9-C9)*D9</f>
        <v>0</v>
      </c>
      <c r="F9" s="34">
        <v>0.02</v>
      </c>
      <c r="G9" s="232">
        <f>F9*E9</f>
        <v>0</v>
      </c>
    </row>
    <row r="10" spans="1:7">
      <c r="A10" s="189"/>
      <c r="B10" s="233"/>
      <c r="C10" s="234"/>
      <c r="D10" s="235"/>
      <c r="E10" s="231"/>
      <c r="G10" s="232"/>
    </row>
    <row r="11" spans="1:7" ht="15.5">
      <c r="A11" s="200" t="s">
        <v>404</v>
      </c>
      <c r="B11" s="233"/>
      <c r="C11" s="234"/>
      <c r="D11" s="235"/>
      <c r="E11" s="231"/>
      <c r="G11" s="232"/>
    </row>
    <row r="12" spans="1:7">
      <c r="A12" s="189" t="s">
        <v>402</v>
      </c>
      <c r="B12" s="190"/>
      <c r="C12" s="190"/>
      <c r="D12" s="230"/>
      <c r="E12" s="231">
        <f>ABS(B12-C12)*D12</f>
        <v>0</v>
      </c>
      <c r="F12" s="34">
        <v>0.08</v>
      </c>
      <c r="G12" s="232">
        <f>F12*E12</f>
        <v>0</v>
      </c>
    </row>
    <row r="13" spans="1:7">
      <c r="A13" s="189" t="s">
        <v>403</v>
      </c>
      <c r="B13" s="190"/>
      <c r="C13" s="190"/>
      <c r="D13" s="230"/>
      <c r="E13" s="231">
        <f>ABS(B13-C13)*D13</f>
        <v>0</v>
      </c>
      <c r="F13" s="34">
        <v>0.08</v>
      </c>
      <c r="G13" s="232">
        <f>F13*E13</f>
        <v>0</v>
      </c>
    </row>
    <row r="14" spans="1:7">
      <c r="A14" s="236"/>
      <c r="B14" s="233"/>
      <c r="C14" s="234"/>
      <c r="D14" s="235"/>
      <c r="E14" s="231"/>
      <c r="G14" s="232"/>
    </row>
    <row r="15" spans="1:7">
      <c r="A15" s="237" t="s">
        <v>405</v>
      </c>
      <c r="B15" s="233"/>
      <c r="C15" s="234"/>
      <c r="D15" s="235"/>
      <c r="E15" s="231"/>
      <c r="G15" s="232"/>
    </row>
    <row r="16" spans="1:7">
      <c r="A16" s="189" t="s">
        <v>406</v>
      </c>
      <c r="B16" s="190"/>
      <c r="C16" s="190"/>
      <c r="D16" s="230"/>
      <c r="E16" s="231">
        <f>ABS(B16-C16)*D16</f>
        <v>0</v>
      </c>
      <c r="F16" s="238"/>
      <c r="G16" s="232">
        <f>F16*E16</f>
        <v>0</v>
      </c>
    </row>
    <row r="17" spans="1:7" ht="15" thickBot="1">
      <c r="A17" s="239" t="s">
        <v>407</v>
      </c>
      <c r="B17" s="240"/>
      <c r="C17" s="241"/>
      <c r="D17" s="241"/>
      <c r="E17" s="241"/>
      <c r="F17" s="242"/>
      <c r="G17" s="243">
        <f>SUM(G7:G14)-G16</f>
        <v>0</v>
      </c>
    </row>
    <row r="18" spans="1:7" ht="15" thickTop="1"/>
    <row r="22" spans="1:7">
      <c r="D22" s="244"/>
      <c r="E22" s="244"/>
    </row>
    <row r="24" spans="1:7">
      <c r="D24" s="244"/>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22"/>
  <sheetViews>
    <sheetView workbookViewId="0"/>
  </sheetViews>
  <sheetFormatPr defaultRowHeight="14.5"/>
  <cols>
    <col min="1" max="1" width="34.07421875" style="34" customWidth="1"/>
    <col min="2" max="2" width="8.84375" style="34"/>
    <col min="3" max="3" width="16.84375" style="34" customWidth="1"/>
    <col min="4" max="5" width="8.84375" style="34"/>
    <col min="6" max="6" width="7.84375" style="34" bestFit="1" customWidth="1"/>
    <col min="7" max="256" width="8.84375" style="34"/>
    <col min="257" max="257" width="34.07421875" style="34" customWidth="1"/>
    <col min="258" max="258" width="8.84375" style="34"/>
    <col min="259" max="259" width="16.84375" style="34" customWidth="1"/>
    <col min="260" max="261" width="8.84375" style="34"/>
    <col min="262" max="262" width="7.84375" style="34" bestFit="1" customWidth="1"/>
    <col min="263" max="512" width="8.84375" style="34"/>
    <col min="513" max="513" width="34.07421875" style="34" customWidth="1"/>
    <col min="514" max="514" width="8.84375" style="34"/>
    <col min="515" max="515" width="16.84375" style="34" customWidth="1"/>
    <col min="516" max="517" width="8.84375" style="34"/>
    <col min="518" max="518" width="7.84375" style="34" bestFit="1" customWidth="1"/>
    <col min="519" max="768" width="8.84375" style="34"/>
    <col min="769" max="769" width="34.07421875" style="34" customWidth="1"/>
    <col min="770" max="770" width="8.84375" style="34"/>
    <col min="771" max="771" width="16.84375" style="34" customWidth="1"/>
    <col min="772" max="773" width="8.84375" style="34"/>
    <col min="774" max="774" width="7.84375" style="34" bestFit="1" customWidth="1"/>
    <col min="775" max="1024" width="8.84375" style="34"/>
    <col min="1025" max="1025" width="34.07421875" style="34" customWidth="1"/>
    <col min="1026" max="1026" width="8.84375" style="34"/>
    <col min="1027" max="1027" width="16.84375" style="34" customWidth="1"/>
    <col min="1028" max="1029" width="8.84375" style="34"/>
    <col min="1030" max="1030" width="7.84375" style="34" bestFit="1" customWidth="1"/>
    <col min="1031" max="1280" width="8.84375" style="34"/>
    <col min="1281" max="1281" width="34.07421875" style="34" customWidth="1"/>
    <col min="1282" max="1282" width="8.84375" style="34"/>
    <col min="1283" max="1283" width="16.84375" style="34" customWidth="1"/>
    <col min="1284" max="1285" width="8.84375" style="34"/>
    <col min="1286" max="1286" width="7.84375" style="34" bestFit="1" customWidth="1"/>
    <col min="1287" max="1536" width="8.84375" style="34"/>
    <col min="1537" max="1537" width="34.07421875" style="34" customWidth="1"/>
    <col min="1538" max="1538" width="8.84375" style="34"/>
    <col min="1539" max="1539" width="16.84375" style="34" customWidth="1"/>
    <col min="1540" max="1541" width="8.84375" style="34"/>
    <col min="1542" max="1542" width="7.84375" style="34" bestFit="1" customWidth="1"/>
    <col min="1543" max="1792" width="8.84375" style="34"/>
    <col min="1793" max="1793" width="34.07421875" style="34" customWidth="1"/>
    <col min="1794" max="1794" width="8.84375" style="34"/>
    <col min="1795" max="1795" width="16.84375" style="34" customWidth="1"/>
    <col min="1796" max="1797" width="8.84375" style="34"/>
    <col min="1798" max="1798" width="7.84375" style="34" bestFit="1" customWidth="1"/>
    <col min="1799" max="2048" width="8.84375" style="34"/>
    <col min="2049" max="2049" width="34.07421875" style="34" customWidth="1"/>
    <col min="2050" max="2050" width="8.84375" style="34"/>
    <col min="2051" max="2051" width="16.84375" style="34" customWidth="1"/>
    <col min="2052" max="2053" width="8.84375" style="34"/>
    <col min="2054" max="2054" width="7.84375" style="34" bestFit="1" customWidth="1"/>
    <col min="2055" max="2304" width="8.84375" style="34"/>
    <col min="2305" max="2305" width="34.07421875" style="34" customWidth="1"/>
    <col min="2306" max="2306" width="8.84375" style="34"/>
    <col min="2307" max="2307" width="16.84375" style="34" customWidth="1"/>
    <col min="2308" max="2309" width="8.84375" style="34"/>
    <col min="2310" max="2310" width="7.84375" style="34" bestFit="1" customWidth="1"/>
    <col min="2311" max="2560" width="8.84375" style="34"/>
    <col min="2561" max="2561" width="34.07421875" style="34" customWidth="1"/>
    <col min="2562" max="2562" width="8.84375" style="34"/>
    <col min="2563" max="2563" width="16.84375" style="34" customWidth="1"/>
    <col min="2564" max="2565" width="8.84375" style="34"/>
    <col min="2566" max="2566" width="7.84375" style="34" bestFit="1" customWidth="1"/>
    <col min="2567" max="2816" width="8.84375" style="34"/>
    <col min="2817" max="2817" width="34.07421875" style="34" customWidth="1"/>
    <col min="2818" max="2818" width="8.84375" style="34"/>
    <col min="2819" max="2819" width="16.84375" style="34" customWidth="1"/>
    <col min="2820" max="2821" width="8.84375" style="34"/>
    <col min="2822" max="2822" width="7.84375" style="34" bestFit="1" customWidth="1"/>
    <col min="2823" max="3072" width="8.84375" style="34"/>
    <col min="3073" max="3073" width="34.07421875" style="34" customWidth="1"/>
    <col min="3074" max="3074" width="8.84375" style="34"/>
    <col min="3075" max="3075" width="16.84375" style="34" customWidth="1"/>
    <col min="3076" max="3077" width="8.84375" style="34"/>
    <col min="3078" max="3078" width="7.84375" style="34" bestFit="1" customWidth="1"/>
    <col min="3079" max="3328" width="8.84375" style="34"/>
    <col min="3329" max="3329" width="34.07421875" style="34" customWidth="1"/>
    <col min="3330" max="3330" width="8.84375" style="34"/>
    <col min="3331" max="3331" width="16.84375" style="34" customWidth="1"/>
    <col min="3332" max="3333" width="8.84375" style="34"/>
    <col min="3334" max="3334" width="7.84375" style="34" bestFit="1" customWidth="1"/>
    <col min="3335" max="3584" width="8.84375" style="34"/>
    <col min="3585" max="3585" width="34.07421875" style="34" customWidth="1"/>
    <col min="3586" max="3586" width="8.84375" style="34"/>
    <col min="3587" max="3587" width="16.84375" style="34" customWidth="1"/>
    <col min="3588" max="3589" width="8.84375" style="34"/>
    <col min="3590" max="3590" width="7.84375" style="34" bestFit="1" customWidth="1"/>
    <col min="3591" max="3840" width="8.84375" style="34"/>
    <col min="3841" max="3841" width="34.07421875" style="34" customWidth="1"/>
    <col min="3842" max="3842" width="8.84375" style="34"/>
    <col min="3843" max="3843" width="16.84375" style="34" customWidth="1"/>
    <col min="3844" max="3845" width="8.84375" style="34"/>
    <col min="3846" max="3846" width="7.84375" style="34" bestFit="1" customWidth="1"/>
    <col min="3847" max="4096" width="8.84375" style="34"/>
    <col min="4097" max="4097" width="34.07421875" style="34" customWidth="1"/>
    <col min="4098" max="4098" width="8.84375" style="34"/>
    <col min="4099" max="4099" width="16.84375" style="34" customWidth="1"/>
    <col min="4100" max="4101" width="8.84375" style="34"/>
    <col min="4102" max="4102" width="7.84375" style="34" bestFit="1" customWidth="1"/>
    <col min="4103" max="4352" width="8.84375" style="34"/>
    <col min="4353" max="4353" width="34.07421875" style="34" customWidth="1"/>
    <col min="4354" max="4354" width="8.84375" style="34"/>
    <col min="4355" max="4355" width="16.84375" style="34" customWidth="1"/>
    <col min="4356" max="4357" width="8.84375" style="34"/>
    <col min="4358" max="4358" width="7.84375" style="34" bestFit="1" customWidth="1"/>
    <col min="4359" max="4608" width="8.84375" style="34"/>
    <col min="4609" max="4609" width="34.07421875" style="34" customWidth="1"/>
    <col min="4610" max="4610" width="8.84375" style="34"/>
    <col min="4611" max="4611" width="16.84375" style="34" customWidth="1"/>
    <col min="4612" max="4613" width="8.84375" style="34"/>
    <col min="4614" max="4614" width="7.84375" style="34" bestFit="1" customWidth="1"/>
    <col min="4615" max="4864" width="8.84375" style="34"/>
    <col min="4865" max="4865" width="34.07421875" style="34" customWidth="1"/>
    <col min="4866" max="4866" width="8.84375" style="34"/>
    <col min="4867" max="4867" width="16.84375" style="34" customWidth="1"/>
    <col min="4868" max="4869" width="8.84375" style="34"/>
    <col min="4870" max="4870" width="7.84375" style="34" bestFit="1" customWidth="1"/>
    <col min="4871" max="5120" width="8.84375" style="34"/>
    <col min="5121" max="5121" width="34.07421875" style="34" customWidth="1"/>
    <col min="5122" max="5122" width="8.84375" style="34"/>
    <col min="5123" max="5123" width="16.84375" style="34" customWidth="1"/>
    <col min="5124" max="5125" width="8.84375" style="34"/>
    <col min="5126" max="5126" width="7.84375" style="34" bestFit="1" customWidth="1"/>
    <col min="5127" max="5376" width="8.84375" style="34"/>
    <col min="5377" max="5377" width="34.07421875" style="34" customWidth="1"/>
    <col min="5378" max="5378" width="8.84375" style="34"/>
    <col min="5379" max="5379" width="16.84375" style="34" customWidth="1"/>
    <col min="5380" max="5381" width="8.84375" style="34"/>
    <col min="5382" max="5382" width="7.84375" style="34" bestFit="1" customWidth="1"/>
    <col min="5383" max="5632" width="8.84375" style="34"/>
    <col min="5633" max="5633" width="34.07421875" style="34" customWidth="1"/>
    <col min="5634" max="5634" width="8.84375" style="34"/>
    <col min="5635" max="5635" width="16.84375" style="34" customWidth="1"/>
    <col min="5636" max="5637" width="8.84375" style="34"/>
    <col min="5638" max="5638" width="7.84375" style="34" bestFit="1" customWidth="1"/>
    <col min="5639" max="5888" width="8.84375" style="34"/>
    <col min="5889" max="5889" width="34.07421875" style="34" customWidth="1"/>
    <col min="5890" max="5890" width="8.84375" style="34"/>
    <col min="5891" max="5891" width="16.84375" style="34" customWidth="1"/>
    <col min="5892" max="5893" width="8.84375" style="34"/>
    <col min="5894" max="5894" width="7.84375" style="34" bestFit="1" customWidth="1"/>
    <col min="5895" max="6144" width="8.84375" style="34"/>
    <col min="6145" max="6145" width="34.07421875" style="34" customWidth="1"/>
    <col min="6146" max="6146" width="8.84375" style="34"/>
    <col min="6147" max="6147" width="16.84375" style="34" customWidth="1"/>
    <col min="6148" max="6149" width="8.84375" style="34"/>
    <col min="6150" max="6150" width="7.84375" style="34" bestFit="1" customWidth="1"/>
    <col min="6151" max="6400" width="8.84375" style="34"/>
    <col min="6401" max="6401" width="34.07421875" style="34" customWidth="1"/>
    <col min="6402" max="6402" width="8.84375" style="34"/>
    <col min="6403" max="6403" width="16.84375" style="34" customWidth="1"/>
    <col min="6404" max="6405" width="8.84375" style="34"/>
    <col min="6406" max="6406" width="7.84375" style="34" bestFit="1" customWidth="1"/>
    <col min="6407" max="6656" width="8.84375" style="34"/>
    <col min="6657" max="6657" width="34.07421875" style="34" customWidth="1"/>
    <col min="6658" max="6658" width="8.84375" style="34"/>
    <col min="6659" max="6659" width="16.84375" style="34" customWidth="1"/>
    <col min="6660" max="6661" width="8.84375" style="34"/>
    <col min="6662" max="6662" width="7.84375" style="34" bestFit="1" customWidth="1"/>
    <col min="6663" max="6912" width="8.84375" style="34"/>
    <col min="6913" max="6913" width="34.07421875" style="34" customWidth="1"/>
    <col min="6914" max="6914" width="8.84375" style="34"/>
    <col min="6915" max="6915" width="16.84375" style="34" customWidth="1"/>
    <col min="6916" max="6917" width="8.84375" style="34"/>
    <col min="6918" max="6918" width="7.84375" style="34" bestFit="1" customWidth="1"/>
    <col min="6919" max="7168" width="8.84375" style="34"/>
    <col min="7169" max="7169" width="34.07421875" style="34" customWidth="1"/>
    <col min="7170" max="7170" width="8.84375" style="34"/>
    <col min="7171" max="7171" width="16.84375" style="34" customWidth="1"/>
    <col min="7172" max="7173" width="8.84375" style="34"/>
    <col min="7174" max="7174" width="7.84375" style="34" bestFit="1" customWidth="1"/>
    <col min="7175" max="7424" width="8.84375" style="34"/>
    <col min="7425" max="7425" width="34.07421875" style="34" customWidth="1"/>
    <col min="7426" max="7426" width="8.84375" style="34"/>
    <col min="7427" max="7427" width="16.84375" style="34" customWidth="1"/>
    <col min="7428" max="7429" width="8.84375" style="34"/>
    <col min="7430" max="7430" width="7.84375" style="34" bestFit="1" customWidth="1"/>
    <col min="7431" max="7680" width="8.84375" style="34"/>
    <col min="7681" max="7681" width="34.07421875" style="34" customWidth="1"/>
    <col min="7682" max="7682" width="8.84375" style="34"/>
    <col min="7683" max="7683" width="16.84375" style="34" customWidth="1"/>
    <col min="7684" max="7685" width="8.84375" style="34"/>
    <col min="7686" max="7686" width="7.84375" style="34" bestFit="1" customWidth="1"/>
    <col min="7687" max="7936" width="8.84375" style="34"/>
    <col min="7937" max="7937" width="34.07421875" style="34" customWidth="1"/>
    <col min="7938" max="7938" width="8.84375" style="34"/>
    <col min="7939" max="7939" width="16.84375" style="34" customWidth="1"/>
    <col min="7940" max="7941" width="8.84375" style="34"/>
    <col min="7942" max="7942" width="7.84375" style="34" bestFit="1" customWidth="1"/>
    <col min="7943" max="8192" width="8.84375" style="34"/>
    <col min="8193" max="8193" width="34.07421875" style="34" customWidth="1"/>
    <col min="8194" max="8194" width="8.84375" style="34"/>
    <col min="8195" max="8195" width="16.84375" style="34" customWidth="1"/>
    <col min="8196" max="8197" width="8.84375" style="34"/>
    <col min="8198" max="8198" width="7.84375" style="34" bestFit="1" customWidth="1"/>
    <col min="8199" max="8448" width="8.84375" style="34"/>
    <col min="8449" max="8449" width="34.07421875" style="34" customWidth="1"/>
    <col min="8450" max="8450" width="8.84375" style="34"/>
    <col min="8451" max="8451" width="16.84375" style="34" customWidth="1"/>
    <col min="8452" max="8453" width="8.84375" style="34"/>
    <col min="8454" max="8454" width="7.84375" style="34" bestFit="1" customWidth="1"/>
    <col min="8455" max="8704" width="8.84375" style="34"/>
    <col min="8705" max="8705" width="34.07421875" style="34" customWidth="1"/>
    <col min="8706" max="8706" width="8.84375" style="34"/>
    <col min="8707" max="8707" width="16.84375" style="34" customWidth="1"/>
    <col min="8708" max="8709" width="8.84375" style="34"/>
    <col min="8710" max="8710" width="7.84375" style="34" bestFit="1" customWidth="1"/>
    <col min="8711" max="8960" width="8.84375" style="34"/>
    <col min="8961" max="8961" width="34.07421875" style="34" customWidth="1"/>
    <col min="8962" max="8962" width="8.84375" style="34"/>
    <col min="8963" max="8963" width="16.84375" style="34" customWidth="1"/>
    <col min="8964" max="8965" width="8.84375" style="34"/>
    <col min="8966" max="8966" width="7.84375" style="34" bestFit="1" customWidth="1"/>
    <col min="8967" max="9216" width="8.84375" style="34"/>
    <col min="9217" max="9217" width="34.07421875" style="34" customWidth="1"/>
    <col min="9218" max="9218" width="8.84375" style="34"/>
    <col min="9219" max="9219" width="16.84375" style="34" customWidth="1"/>
    <col min="9220" max="9221" width="8.84375" style="34"/>
    <col min="9222" max="9222" width="7.84375" style="34" bestFit="1" customWidth="1"/>
    <col min="9223" max="9472" width="8.84375" style="34"/>
    <col min="9473" max="9473" width="34.07421875" style="34" customWidth="1"/>
    <col min="9474" max="9474" width="8.84375" style="34"/>
    <col min="9475" max="9475" width="16.84375" style="34" customWidth="1"/>
    <col min="9476" max="9477" width="8.84375" style="34"/>
    <col min="9478" max="9478" width="7.84375" style="34" bestFit="1" customWidth="1"/>
    <col min="9479" max="9728" width="8.84375" style="34"/>
    <col min="9729" max="9729" width="34.07421875" style="34" customWidth="1"/>
    <col min="9730" max="9730" width="8.84375" style="34"/>
    <col min="9731" max="9731" width="16.84375" style="34" customWidth="1"/>
    <col min="9732" max="9733" width="8.84375" style="34"/>
    <col min="9734" max="9734" width="7.84375" style="34" bestFit="1" customWidth="1"/>
    <col min="9735" max="9984" width="8.84375" style="34"/>
    <col min="9985" max="9985" width="34.07421875" style="34" customWidth="1"/>
    <col min="9986" max="9986" width="8.84375" style="34"/>
    <col min="9987" max="9987" width="16.84375" style="34" customWidth="1"/>
    <col min="9988" max="9989" width="8.84375" style="34"/>
    <col min="9990" max="9990" width="7.84375" style="34" bestFit="1" customWidth="1"/>
    <col min="9991" max="10240" width="8.84375" style="34"/>
    <col min="10241" max="10241" width="34.07421875" style="34" customWidth="1"/>
    <col min="10242" max="10242" width="8.84375" style="34"/>
    <col min="10243" max="10243" width="16.84375" style="34" customWidth="1"/>
    <col min="10244" max="10245" width="8.84375" style="34"/>
    <col min="10246" max="10246" width="7.84375" style="34" bestFit="1" customWidth="1"/>
    <col min="10247" max="10496" width="8.84375" style="34"/>
    <col min="10497" max="10497" width="34.07421875" style="34" customWidth="1"/>
    <col min="10498" max="10498" width="8.84375" style="34"/>
    <col min="10499" max="10499" width="16.84375" style="34" customWidth="1"/>
    <col min="10500" max="10501" width="8.84375" style="34"/>
    <col min="10502" max="10502" width="7.84375" style="34" bestFit="1" customWidth="1"/>
    <col min="10503" max="10752" width="8.84375" style="34"/>
    <col min="10753" max="10753" width="34.07421875" style="34" customWidth="1"/>
    <col min="10754" max="10754" width="8.84375" style="34"/>
    <col min="10755" max="10755" width="16.84375" style="34" customWidth="1"/>
    <col min="10756" max="10757" width="8.84375" style="34"/>
    <col min="10758" max="10758" width="7.84375" style="34" bestFit="1" customWidth="1"/>
    <col min="10759" max="11008" width="8.84375" style="34"/>
    <col min="11009" max="11009" width="34.07421875" style="34" customWidth="1"/>
    <col min="11010" max="11010" width="8.84375" style="34"/>
    <col min="11011" max="11011" width="16.84375" style="34" customWidth="1"/>
    <col min="11012" max="11013" width="8.84375" style="34"/>
    <col min="11014" max="11014" width="7.84375" style="34" bestFit="1" customWidth="1"/>
    <col min="11015" max="11264" width="8.84375" style="34"/>
    <col min="11265" max="11265" width="34.07421875" style="34" customWidth="1"/>
    <col min="11266" max="11266" width="8.84375" style="34"/>
    <col min="11267" max="11267" width="16.84375" style="34" customWidth="1"/>
    <col min="11268" max="11269" width="8.84375" style="34"/>
    <col min="11270" max="11270" width="7.84375" style="34" bestFit="1" customWidth="1"/>
    <col min="11271" max="11520" width="8.84375" style="34"/>
    <col min="11521" max="11521" width="34.07421875" style="34" customWidth="1"/>
    <col min="11522" max="11522" width="8.84375" style="34"/>
    <col min="11523" max="11523" width="16.84375" style="34" customWidth="1"/>
    <col min="11524" max="11525" width="8.84375" style="34"/>
    <col min="11526" max="11526" width="7.84375" style="34" bestFit="1" customWidth="1"/>
    <col min="11527" max="11776" width="8.84375" style="34"/>
    <col min="11777" max="11777" width="34.07421875" style="34" customWidth="1"/>
    <col min="11778" max="11778" width="8.84375" style="34"/>
    <col min="11779" max="11779" width="16.84375" style="34" customWidth="1"/>
    <col min="11780" max="11781" width="8.84375" style="34"/>
    <col min="11782" max="11782" width="7.84375" style="34" bestFit="1" customWidth="1"/>
    <col min="11783" max="12032" width="8.84375" style="34"/>
    <col min="12033" max="12033" width="34.07421875" style="34" customWidth="1"/>
    <col min="12034" max="12034" width="8.84375" style="34"/>
    <col min="12035" max="12035" width="16.84375" style="34" customWidth="1"/>
    <col min="12036" max="12037" width="8.84375" style="34"/>
    <col min="12038" max="12038" width="7.84375" style="34" bestFit="1" customWidth="1"/>
    <col min="12039" max="12288" width="8.84375" style="34"/>
    <col min="12289" max="12289" width="34.07421875" style="34" customWidth="1"/>
    <col min="12290" max="12290" width="8.84375" style="34"/>
    <col min="12291" max="12291" width="16.84375" style="34" customWidth="1"/>
    <col min="12292" max="12293" width="8.84375" style="34"/>
    <col min="12294" max="12294" width="7.84375" style="34" bestFit="1" customWidth="1"/>
    <col min="12295" max="12544" width="8.84375" style="34"/>
    <col min="12545" max="12545" width="34.07421875" style="34" customWidth="1"/>
    <col min="12546" max="12546" width="8.84375" style="34"/>
    <col min="12547" max="12547" width="16.84375" style="34" customWidth="1"/>
    <col min="12548" max="12549" width="8.84375" style="34"/>
    <col min="12550" max="12550" width="7.84375" style="34" bestFit="1" customWidth="1"/>
    <col min="12551" max="12800" width="8.84375" style="34"/>
    <col min="12801" max="12801" width="34.07421875" style="34" customWidth="1"/>
    <col min="12802" max="12802" width="8.84375" style="34"/>
    <col min="12803" max="12803" width="16.84375" style="34" customWidth="1"/>
    <col min="12804" max="12805" width="8.84375" style="34"/>
    <col min="12806" max="12806" width="7.84375" style="34" bestFit="1" customWidth="1"/>
    <col min="12807" max="13056" width="8.84375" style="34"/>
    <col min="13057" max="13057" width="34.07421875" style="34" customWidth="1"/>
    <col min="13058" max="13058" width="8.84375" style="34"/>
    <col min="13059" max="13059" width="16.84375" style="34" customWidth="1"/>
    <col min="13060" max="13061" width="8.84375" style="34"/>
    <col min="13062" max="13062" width="7.84375" style="34" bestFit="1" customWidth="1"/>
    <col min="13063" max="13312" width="8.84375" style="34"/>
    <col min="13313" max="13313" width="34.07421875" style="34" customWidth="1"/>
    <col min="13314" max="13314" width="8.84375" style="34"/>
    <col min="13315" max="13315" width="16.84375" style="34" customWidth="1"/>
    <col min="13316" max="13317" width="8.84375" style="34"/>
    <col min="13318" max="13318" width="7.84375" style="34" bestFit="1" customWidth="1"/>
    <col min="13319" max="13568" width="8.84375" style="34"/>
    <col min="13569" max="13569" width="34.07421875" style="34" customWidth="1"/>
    <col min="13570" max="13570" width="8.84375" style="34"/>
    <col min="13571" max="13571" width="16.84375" style="34" customWidth="1"/>
    <col min="13572" max="13573" width="8.84375" style="34"/>
    <col min="13574" max="13574" width="7.84375" style="34" bestFit="1" customWidth="1"/>
    <col min="13575" max="13824" width="8.84375" style="34"/>
    <col min="13825" max="13825" width="34.07421875" style="34" customWidth="1"/>
    <col min="13826" max="13826" width="8.84375" style="34"/>
    <col min="13827" max="13827" width="16.84375" style="34" customWidth="1"/>
    <col min="13828" max="13829" width="8.84375" style="34"/>
    <col min="13830" max="13830" width="7.84375" style="34" bestFit="1" customWidth="1"/>
    <col min="13831" max="14080" width="8.84375" style="34"/>
    <col min="14081" max="14081" width="34.07421875" style="34" customWidth="1"/>
    <col min="14082" max="14082" width="8.84375" style="34"/>
    <col min="14083" max="14083" width="16.84375" style="34" customWidth="1"/>
    <col min="14084" max="14085" width="8.84375" style="34"/>
    <col min="14086" max="14086" width="7.84375" style="34" bestFit="1" customWidth="1"/>
    <col min="14087" max="14336" width="8.84375" style="34"/>
    <col min="14337" max="14337" width="34.07421875" style="34" customWidth="1"/>
    <col min="14338" max="14338" width="8.84375" style="34"/>
    <col min="14339" max="14339" width="16.84375" style="34" customWidth="1"/>
    <col min="14340" max="14341" width="8.84375" style="34"/>
    <col min="14342" max="14342" width="7.84375" style="34" bestFit="1" customWidth="1"/>
    <col min="14343" max="14592" width="8.84375" style="34"/>
    <col min="14593" max="14593" width="34.07421875" style="34" customWidth="1"/>
    <col min="14594" max="14594" width="8.84375" style="34"/>
    <col min="14595" max="14595" width="16.84375" style="34" customWidth="1"/>
    <col min="14596" max="14597" width="8.84375" style="34"/>
    <col min="14598" max="14598" width="7.84375" style="34" bestFit="1" customWidth="1"/>
    <col min="14599" max="14848" width="8.84375" style="34"/>
    <col min="14849" max="14849" width="34.07421875" style="34" customWidth="1"/>
    <col min="14850" max="14850" width="8.84375" style="34"/>
    <col min="14851" max="14851" width="16.84375" style="34" customWidth="1"/>
    <col min="14852" max="14853" width="8.84375" style="34"/>
    <col min="14854" max="14854" width="7.84375" style="34" bestFit="1" customWidth="1"/>
    <col min="14855" max="15104" width="8.84375" style="34"/>
    <col min="15105" max="15105" width="34.07421875" style="34" customWidth="1"/>
    <col min="15106" max="15106" width="8.84375" style="34"/>
    <col min="15107" max="15107" width="16.84375" style="34" customWidth="1"/>
    <col min="15108" max="15109" width="8.84375" style="34"/>
    <col min="15110" max="15110" width="7.84375" style="34" bestFit="1" customWidth="1"/>
    <col min="15111" max="15360" width="8.84375" style="34"/>
    <col min="15361" max="15361" width="34.07421875" style="34" customWidth="1"/>
    <col min="15362" max="15362" width="8.84375" style="34"/>
    <col min="15363" max="15363" width="16.84375" style="34" customWidth="1"/>
    <col min="15364" max="15365" width="8.84375" style="34"/>
    <col min="15366" max="15366" width="7.84375" style="34" bestFit="1" customWidth="1"/>
    <col min="15367" max="15616" width="8.84375" style="34"/>
    <col min="15617" max="15617" width="34.07421875" style="34" customWidth="1"/>
    <col min="15618" max="15618" width="8.84375" style="34"/>
    <col min="15619" max="15619" width="16.84375" style="34" customWidth="1"/>
    <col min="15620" max="15621" width="8.84375" style="34"/>
    <col min="15622" max="15622" width="7.84375" style="34" bestFit="1" customWidth="1"/>
    <col min="15623" max="15872" width="8.84375" style="34"/>
    <col min="15873" max="15873" width="34.07421875" style="34" customWidth="1"/>
    <col min="15874" max="15874" width="8.84375" style="34"/>
    <col min="15875" max="15875" width="16.84375" style="34" customWidth="1"/>
    <col min="15876" max="15877" width="8.84375" style="34"/>
    <col min="15878" max="15878" width="7.84375" style="34" bestFit="1" customWidth="1"/>
    <col min="15879" max="16128" width="8.84375" style="34"/>
    <col min="16129" max="16129" width="34.07421875" style="34" customWidth="1"/>
    <col min="16130" max="16130" width="8.84375" style="34"/>
    <col min="16131" max="16131" width="16.84375" style="34" customWidth="1"/>
    <col min="16132" max="16133" width="8.84375" style="34"/>
    <col min="16134" max="16134" width="7.84375" style="34" bestFit="1" customWidth="1"/>
    <col min="16135" max="16384" width="8.84375" style="34"/>
  </cols>
  <sheetData>
    <row r="1" spans="1:8" s="107" customFormat="1" ht="20">
      <c r="A1" s="116" t="s">
        <v>272</v>
      </c>
    </row>
    <row r="2" spans="1:8" s="107" customFormat="1" ht="15.5">
      <c r="A2" s="206"/>
    </row>
    <row r="3" spans="1:8" s="107" customFormat="1" ht="13">
      <c r="A3" s="117"/>
    </row>
    <row r="4" spans="1:8" s="107" customFormat="1" ht="13">
      <c r="A4" s="183" t="s">
        <v>0</v>
      </c>
      <c r="B4" s="183"/>
      <c r="C4" s="183" t="s">
        <v>338</v>
      </c>
    </row>
    <row r="5" spans="1:8" s="107" customFormat="1" ht="15.75" customHeight="1">
      <c r="A5" s="186"/>
      <c r="B5" s="186"/>
      <c r="C5" s="245" t="s">
        <v>267</v>
      </c>
    </row>
    <row r="6" spans="1:8" s="107" customFormat="1" ht="23.25" customHeight="1">
      <c r="A6" s="246"/>
      <c r="B6" s="247"/>
      <c r="C6" s="247"/>
    </row>
    <row r="7" spans="1:8" s="107" customFormat="1" ht="17.25" customHeight="1">
      <c r="A7" s="189" t="s">
        <v>408</v>
      </c>
      <c r="B7" s="189"/>
      <c r="C7" s="248"/>
    </row>
    <row r="8" spans="1:8" s="107" customFormat="1" ht="17.25" customHeight="1">
      <c r="A8" s="189" t="s">
        <v>409</v>
      </c>
      <c r="B8" s="189"/>
      <c r="C8" s="249"/>
    </row>
    <row r="9" spans="1:8" s="107" customFormat="1" ht="17.25" customHeight="1">
      <c r="A9" s="250" t="s">
        <v>410</v>
      </c>
      <c r="B9" s="250" t="s">
        <v>298</v>
      </c>
      <c r="C9" s="251">
        <f>ABS(C8-C7)</f>
        <v>0</v>
      </c>
    </row>
    <row r="10" spans="1:8" s="107" customFormat="1" ht="17.25" customHeight="1" thickBot="1">
      <c r="A10" s="252" t="s">
        <v>411</v>
      </c>
      <c r="B10" s="252" t="s">
        <v>304</v>
      </c>
      <c r="C10" s="253">
        <f>0.1*C9</f>
        <v>0</v>
      </c>
    </row>
    <row r="11" spans="1:8" s="107" customFormat="1" ht="17.25" customHeight="1" thickTop="1">
      <c r="A11" s="246"/>
      <c r="B11" s="247"/>
      <c r="C11" s="254"/>
    </row>
    <row r="12" spans="1:8" s="107" customFormat="1" ht="17.25" customHeight="1">
      <c r="A12" s="189" t="s">
        <v>408</v>
      </c>
      <c r="B12" s="189"/>
      <c r="C12" s="248"/>
    </row>
    <row r="13" spans="1:8" s="107" customFormat="1" ht="17.25" customHeight="1">
      <c r="A13" s="189" t="s">
        <v>412</v>
      </c>
      <c r="B13" s="189"/>
      <c r="C13" s="249"/>
    </row>
    <row r="14" spans="1:8" s="107" customFormat="1" ht="17.25" customHeight="1">
      <c r="A14" s="250" t="s">
        <v>410</v>
      </c>
      <c r="B14" s="250" t="s">
        <v>413</v>
      </c>
      <c r="C14" s="251">
        <f>ABS(C13-C12)</f>
        <v>0</v>
      </c>
    </row>
    <row r="15" spans="1:8" s="107" customFormat="1" ht="17.25" customHeight="1">
      <c r="A15" s="189" t="s">
        <v>0</v>
      </c>
      <c r="B15" s="189"/>
      <c r="C15" s="248"/>
      <c r="H15" s="255"/>
    </row>
    <row r="16" spans="1:8" s="107" customFormat="1" ht="17.25" customHeight="1">
      <c r="A16" s="189" t="s">
        <v>414</v>
      </c>
      <c r="B16" s="189"/>
      <c r="C16" s="249"/>
    </row>
    <row r="17" spans="1:3" s="107" customFormat="1" ht="17.25" customHeight="1">
      <c r="A17" s="250" t="s">
        <v>415</v>
      </c>
      <c r="B17" s="250" t="s">
        <v>314</v>
      </c>
      <c r="C17" s="256">
        <f>ABS(C16-C15)</f>
        <v>0</v>
      </c>
    </row>
    <row r="18" spans="1:3" s="107" customFormat="1" ht="17.25" customHeight="1">
      <c r="A18" s="250" t="s">
        <v>416</v>
      </c>
      <c r="B18" s="250" t="s">
        <v>318</v>
      </c>
      <c r="C18" s="256">
        <f>C14-C17</f>
        <v>0</v>
      </c>
    </row>
    <row r="19" spans="1:3" s="107" customFormat="1" ht="17.25" customHeight="1" thickBot="1">
      <c r="A19" s="252" t="s">
        <v>417</v>
      </c>
      <c r="B19" s="257"/>
      <c r="C19" s="253">
        <f>IF(C18 &gt; 0, MIN(C18,C10),C10)</f>
        <v>0</v>
      </c>
    </row>
    <row r="20" spans="1:3" s="107" customFormat="1" ht="13" thickTop="1">
      <c r="A20" s="189"/>
      <c r="B20" s="189"/>
      <c r="C20" s="258"/>
    </row>
    <row r="21" spans="1:3" s="107" customFormat="1" ht="13.5" thickBot="1">
      <c r="A21" s="259" t="s">
        <v>418</v>
      </c>
      <c r="B21" s="257"/>
      <c r="C21" s="260">
        <f>MAX(C10,C19)</f>
        <v>0</v>
      </c>
    </row>
    <row r="22" spans="1:3" ht="15" thickTop="1"/>
  </sheetData>
  <sheetProtection password="C3E1" sheet="1"/>
  <pageMargins left="0.7" right="0.7" top="0.75" bottom="0.75" header="0.3" footer="0.3"/>
  <pageSetup orientation="portrait" verticalDpi="0" r:id="rId1"/>
  <customProperties>
    <customPr name="Sheet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7"/>
  <sheetViews>
    <sheetView workbookViewId="0"/>
  </sheetViews>
  <sheetFormatPr defaultRowHeight="14.5"/>
  <cols>
    <col min="1" max="1" width="22.23046875" style="34" customWidth="1"/>
    <col min="2" max="2" width="8.84375" style="34" customWidth="1"/>
    <col min="3" max="3" width="18.23046875" style="34" customWidth="1"/>
    <col min="4" max="4" width="16.84375" style="34" customWidth="1"/>
    <col min="5" max="5" width="9.765625" style="34" customWidth="1"/>
    <col min="6" max="6" width="16.84375" style="34" customWidth="1"/>
    <col min="7" max="7" width="10.765625" style="34" hidden="1" customWidth="1"/>
    <col min="8" max="8" width="9.69140625" style="34" customWidth="1"/>
    <col min="9" max="256" width="8.84375" style="34"/>
    <col min="257" max="257" width="22.23046875" style="34" customWidth="1"/>
    <col min="258" max="258" width="8.84375" style="34"/>
    <col min="259" max="259" width="18.23046875" style="34" customWidth="1"/>
    <col min="260" max="260" width="16.84375" style="34" customWidth="1"/>
    <col min="261" max="261" width="9.765625" style="34" customWidth="1"/>
    <col min="262" max="262" width="16.84375" style="34" customWidth="1"/>
    <col min="263" max="263" width="0" style="34" hidden="1" customWidth="1"/>
    <col min="264" max="264" width="9.69140625" style="34" customWidth="1"/>
    <col min="265" max="512" width="8.84375" style="34"/>
    <col min="513" max="513" width="22.23046875" style="34" customWidth="1"/>
    <col min="514" max="514" width="8.84375" style="34"/>
    <col min="515" max="515" width="18.23046875" style="34" customWidth="1"/>
    <col min="516" max="516" width="16.84375" style="34" customWidth="1"/>
    <col min="517" max="517" width="9.765625" style="34" customWidth="1"/>
    <col min="518" max="518" width="16.84375" style="34" customWidth="1"/>
    <col min="519" max="519" width="0" style="34" hidden="1" customWidth="1"/>
    <col min="520" max="520" width="9.69140625" style="34" customWidth="1"/>
    <col min="521" max="768" width="8.84375" style="34"/>
    <col min="769" max="769" width="22.23046875" style="34" customWidth="1"/>
    <col min="770" max="770" width="8.84375" style="34"/>
    <col min="771" max="771" width="18.23046875" style="34" customWidth="1"/>
    <col min="772" max="772" width="16.84375" style="34" customWidth="1"/>
    <col min="773" max="773" width="9.765625" style="34" customWidth="1"/>
    <col min="774" max="774" width="16.84375" style="34" customWidth="1"/>
    <col min="775" max="775" width="0" style="34" hidden="1" customWidth="1"/>
    <col min="776" max="776" width="9.69140625" style="34" customWidth="1"/>
    <col min="777" max="1024" width="8.84375" style="34"/>
    <col min="1025" max="1025" width="22.23046875" style="34" customWidth="1"/>
    <col min="1026" max="1026" width="8.84375" style="34"/>
    <col min="1027" max="1027" width="18.23046875" style="34" customWidth="1"/>
    <col min="1028" max="1028" width="16.84375" style="34" customWidth="1"/>
    <col min="1029" max="1029" width="9.765625" style="34" customWidth="1"/>
    <col min="1030" max="1030" width="16.84375" style="34" customWidth="1"/>
    <col min="1031" max="1031" width="0" style="34" hidden="1" customWidth="1"/>
    <col min="1032" max="1032" width="9.69140625" style="34" customWidth="1"/>
    <col min="1033" max="1280" width="8.84375" style="34"/>
    <col min="1281" max="1281" width="22.23046875" style="34" customWidth="1"/>
    <col min="1282" max="1282" width="8.84375" style="34"/>
    <col min="1283" max="1283" width="18.23046875" style="34" customWidth="1"/>
    <col min="1284" max="1284" width="16.84375" style="34" customWidth="1"/>
    <col min="1285" max="1285" width="9.765625" style="34" customWidth="1"/>
    <col min="1286" max="1286" width="16.84375" style="34" customWidth="1"/>
    <col min="1287" max="1287" width="0" style="34" hidden="1" customWidth="1"/>
    <col min="1288" max="1288" width="9.69140625" style="34" customWidth="1"/>
    <col min="1289" max="1536" width="8.84375" style="34"/>
    <col min="1537" max="1537" width="22.23046875" style="34" customWidth="1"/>
    <col min="1538" max="1538" width="8.84375" style="34"/>
    <col min="1539" max="1539" width="18.23046875" style="34" customWidth="1"/>
    <col min="1540" max="1540" width="16.84375" style="34" customWidth="1"/>
    <col min="1541" max="1541" width="9.765625" style="34" customWidth="1"/>
    <col min="1542" max="1542" width="16.84375" style="34" customWidth="1"/>
    <col min="1543" max="1543" width="0" style="34" hidden="1" customWidth="1"/>
    <col min="1544" max="1544" width="9.69140625" style="34" customWidth="1"/>
    <col min="1545" max="1792" width="8.84375" style="34"/>
    <col min="1793" max="1793" width="22.23046875" style="34" customWidth="1"/>
    <col min="1794" max="1794" width="8.84375" style="34"/>
    <col min="1795" max="1795" width="18.23046875" style="34" customWidth="1"/>
    <col min="1796" max="1796" width="16.84375" style="34" customWidth="1"/>
    <col min="1797" max="1797" width="9.765625" style="34" customWidth="1"/>
    <col min="1798" max="1798" width="16.84375" style="34" customWidth="1"/>
    <col min="1799" max="1799" width="0" style="34" hidden="1" customWidth="1"/>
    <col min="1800" max="1800" width="9.69140625" style="34" customWidth="1"/>
    <col min="1801" max="2048" width="8.84375" style="34"/>
    <col min="2049" max="2049" width="22.23046875" style="34" customWidth="1"/>
    <col min="2050" max="2050" width="8.84375" style="34"/>
    <col min="2051" max="2051" width="18.23046875" style="34" customWidth="1"/>
    <col min="2052" max="2052" width="16.84375" style="34" customWidth="1"/>
    <col min="2053" max="2053" width="9.765625" style="34" customWidth="1"/>
    <col min="2054" max="2054" width="16.84375" style="34" customWidth="1"/>
    <col min="2055" max="2055" width="0" style="34" hidden="1" customWidth="1"/>
    <col min="2056" max="2056" width="9.69140625" style="34" customWidth="1"/>
    <col min="2057" max="2304" width="8.84375" style="34"/>
    <col min="2305" max="2305" width="22.23046875" style="34" customWidth="1"/>
    <col min="2306" max="2306" width="8.84375" style="34"/>
    <col min="2307" max="2307" width="18.23046875" style="34" customWidth="1"/>
    <col min="2308" max="2308" width="16.84375" style="34" customWidth="1"/>
    <col min="2309" max="2309" width="9.765625" style="34" customWidth="1"/>
    <col min="2310" max="2310" width="16.84375" style="34" customWidth="1"/>
    <col min="2311" max="2311" width="0" style="34" hidden="1" customWidth="1"/>
    <col min="2312" max="2312" width="9.69140625" style="34" customWidth="1"/>
    <col min="2313" max="2560" width="8.84375" style="34"/>
    <col min="2561" max="2561" width="22.23046875" style="34" customWidth="1"/>
    <col min="2562" max="2562" width="8.84375" style="34"/>
    <col min="2563" max="2563" width="18.23046875" style="34" customWidth="1"/>
    <col min="2564" max="2564" width="16.84375" style="34" customWidth="1"/>
    <col min="2565" max="2565" width="9.765625" style="34" customWidth="1"/>
    <col min="2566" max="2566" width="16.84375" style="34" customWidth="1"/>
    <col min="2567" max="2567" width="0" style="34" hidden="1" customWidth="1"/>
    <col min="2568" max="2568" width="9.69140625" style="34" customWidth="1"/>
    <col min="2569" max="2816" width="8.84375" style="34"/>
    <col min="2817" max="2817" width="22.23046875" style="34" customWidth="1"/>
    <col min="2818" max="2818" width="8.84375" style="34"/>
    <col min="2819" max="2819" width="18.23046875" style="34" customWidth="1"/>
    <col min="2820" max="2820" width="16.84375" style="34" customWidth="1"/>
    <col min="2821" max="2821" width="9.765625" style="34" customWidth="1"/>
    <col min="2822" max="2822" width="16.84375" style="34" customWidth="1"/>
    <col min="2823" max="2823" width="0" style="34" hidden="1" customWidth="1"/>
    <col min="2824" max="2824" width="9.69140625" style="34" customWidth="1"/>
    <col min="2825" max="3072" width="8.84375" style="34"/>
    <col min="3073" max="3073" width="22.23046875" style="34" customWidth="1"/>
    <col min="3074" max="3074" width="8.84375" style="34"/>
    <col min="3075" max="3075" width="18.23046875" style="34" customWidth="1"/>
    <col min="3076" max="3076" width="16.84375" style="34" customWidth="1"/>
    <col min="3077" max="3077" width="9.765625" style="34" customWidth="1"/>
    <col min="3078" max="3078" width="16.84375" style="34" customWidth="1"/>
    <col min="3079" max="3079" width="0" style="34" hidden="1" customWidth="1"/>
    <col min="3080" max="3080" width="9.69140625" style="34" customWidth="1"/>
    <col min="3081" max="3328" width="8.84375" style="34"/>
    <col min="3329" max="3329" width="22.23046875" style="34" customWidth="1"/>
    <col min="3330" max="3330" width="8.84375" style="34"/>
    <col min="3331" max="3331" width="18.23046875" style="34" customWidth="1"/>
    <col min="3332" max="3332" width="16.84375" style="34" customWidth="1"/>
    <col min="3333" max="3333" width="9.765625" style="34" customWidth="1"/>
    <col min="3334" max="3334" width="16.84375" style="34" customWidth="1"/>
    <col min="3335" max="3335" width="0" style="34" hidden="1" customWidth="1"/>
    <col min="3336" max="3336" width="9.69140625" style="34" customWidth="1"/>
    <col min="3337" max="3584" width="8.84375" style="34"/>
    <col min="3585" max="3585" width="22.23046875" style="34" customWidth="1"/>
    <col min="3586" max="3586" width="8.84375" style="34"/>
    <col min="3587" max="3587" width="18.23046875" style="34" customWidth="1"/>
    <col min="3588" max="3588" width="16.84375" style="34" customWidth="1"/>
    <col min="3589" max="3589" width="9.765625" style="34" customWidth="1"/>
    <col min="3590" max="3590" width="16.84375" style="34" customWidth="1"/>
    <col min="3591" max="3591" width="0" style="34" hidden="1" customWidth="1"/>
    <col min="3592" max="3592" width="9.69140625" style="34" customWidth="1"/>
    <col min="3593" max="3840" width="8.84375" style="34"/>
    <col min="3841" max="3841" width="22.23046875" style="34" customWidth="1"/>
    <col min="3842" max="3842" width="8.84375" style="34"/>
    <col min="3843" max="3843" width="18.23046875" style="34" customWidth="1"/>
    <col min="3844" max="3844" width="16.84375" style="34" customWidth="1"/>
    <col min="3845" max="3845" width="9.765625" style="34" customWidth="1"/>
    <col min="3846" max="3846" width="16.84375" style="34" customWidth="1"/>
    <col min="3847" max="3847" width="0" style="34" hidden="1" customWidth="1"/>
    <col min="3848" max="3848" width="9.69140625" style="34" customWidth="1"/>
    <col min="3849" max="4096" width="8.84375" style="34"/>
    <col min="4097" max="4097" width="22.23046875" style="34" customWidth="1"/>
    <col min="4098" max="4098" width="8.84375" style="34"/>
    <col min="4099" max="4099" width="18.23046875" style="34" customWidth="1"/>
    <col min="4100" max="4100" width="16.84375" style="34" customWidth="1"/>
    <col min="4101" max="4101" width="9.765625" style="34" customWidth="1"/>
    <col min="4102" max="4102" width="16.84375" style="34" customWidth="1"/>
    <col min="4103" max="4103" width="0" style="34" hidden="1" customWidth="1"/>
    <col min="4104" max="4104" width="9.69140625" style="34" customWidth="1"/>
    <col min="4105" max="4352" width="8.84375" style="34"/>
    <col min="4353" max="4353" width="22.23046875" style="34" customWidth="1"/>
    <col min="4354" max="4354" width="8.84375" style="34"/>
    <col min="4355" max="4355" width="18.23046875" style="34" customWidth="1"/>
    <col min="4356" max="4356" width="16.84375" style="34" customWidth="1"/>
    <col min="4357" max="4357" width="9.765625" style="34" customWidth="1"/>
    <col min="4358" max="4358" width="16.84375" style="34" customWidth="1"/>
    <col min="4359" max="4359" width="0" style="34" hidden="1" customWidth="1"/>
    <col min="4360" max="4360" width="9.69140625" style="34" customWidth="1"/>
    <col min="4361" max="4608" width="8.84375" style="34"/>
    <col min="4609" max="4609" width="22.23046875" style="34" customWidth="1"/>
    <col min="4610" max="4610" width="8.84375" style="34"/>
    <col min="4611" max="4611" width="18.23046875" style="34" customWidth="1"/>
    <col min="4612" max="4612" width="16.84375" style="34" customWidth="1"/>
    <col min="4613" max="4613" width="9.765625" style="34" customWidth="1"/>
    <col min="4614" max="4614" width="16.84375" style="34" customWidth="1"/>
    <col min="4615" max="4615" width="0" style="34" hidden="1" customWidth="1"/>
    <col min="4616" max="4616" width="9.69140625" style="34" customWidth="1"/>
    <col min="4617" max="4864" width="8.84375" style="34"/>
    <col min="4865" max="4865" width="22.23046875" style="34" customWidth="1"/>
    <col min="4866" max="4866" width="8.84375" style="34"/>
    <col min="4867" max="4867" width="18.23046875" style="34" customWidth="1"/>
    <col min="4868" max="4868" width="16.84375" style="34" customWidth="1"/>
    <col min="4869" max="4869" width="9.765625" style="34" customWidth="1"/>
    <col min="4870" max="4870" width="16.84375" style="34" customWidth="1"/>
    <col min="4871" max="4871" width="0" style="34" hidden="1" customWidth="1"/>
    <col min="4872" max="4872" width="9.69140625" style="34" customWidth="1"/>
    <col min="4873" max="5120" width="8.84375" style="34"/>
    <col min="5121" max="5121" width="22.23046875" style="34" customWidth="1"/>
    <col min="5122" max="5122" width="8.84375" style="34"/>
    <col min="5123" max="5123" width="18.23046875" style="34" customWidth="1"/>
    <col min="5124" max="5124" width="16.84375" style="34" customWidth="1"/>
    <col min="5125" max="5125" width="9.765625" style="34" customWidth="1"/>
    <col min="5126" max="5126" width="16.84375" style="34" customWidth="1"/>
    <col min="5127" max="5127" width="0" style="34" hidden="1" customWidth="1"/>
    <col min="5128" max="5128" width="9.69140625" style="34" customWidth="1"/>
    <col min="5129" max="5376" width="8.84375" style="34"/>
    <col min="5377" max="5377" width="22.23046875" style="34" customWidth="1"/>
    <col min="5378" max="5378" width="8.84375" style="34"/>
    <col min="5379" max="5379" width="18.23046875" style="34" customWidth="1"/>
    <col min="5380" max="5380" width="16.84375" style="34" customWidth="1"/>
    <col min="5381" max="5381" width="9.765625" style="34" customWidth="1"/>
    <col min="5382" max="5382" width="16.84375" style="34" customWidth="1"/>
    <col min="5383" max="5383" width="0" style="34" hidden="1" customWidth="1"/>
    <col min="5384" max="5384" width="9.69140625" style="34" customWidth="1"/>
    <col min="5385" max="5632" width="8.84375" style="34"/>
    <col min="5633" max="5633" width="22.23046875" style="34" customWidth="1"/>
    <col min="5634" max="5634" width="8.84375" style="34"/>
    <col min="5635" max="5635" width="18.23046875" style="34" customWidth="1"/>
    <col min="5636" max="5636" width="16.84375" style="34" customWidth="1"/>
    <col min="5637" max="5637" width="9.765625" style="34" customWidth="1"/>
    <col min="5638" max="5638" width="16.84375" style="34" customWidth="1"/>
    <col min="5639" max="5639" width="0" style="34" hidden="1" customWidth="1"/>
    <col min="5640" max="5640" width="9.69140625" style="34" customWidth="1"/>
    <col min="5641" max="5888" width="8.84375" style="34"/>
    <col min="5889" max="5889" width="22.23046875" style="34" customWidth="1"/>
    <col min="5890" max="5890" width="8.84375" style="34"/>
    <col min="5891" max="5891" width="18.23046875" style="34" customWidth="1"/>
    <col min="5892" max="5892" width="16.84375" style="34" customWidth="1"/>
    <col min="5893" max="5893" width="9.765625" style="34" customWidth="1"/>
    <col min="5894" max="5894" width="16.84375" style="34" customWidth="1"/>
    <col min="5895" max="5895" width="0" style="34" hidden="1" customWidth="1"/>
    <col min="5896" max="5896" width="9.69140625" style="34" customWidth="1"/>
    <col min="5897" max="6144" width="8.84375" style="34"/>
    <col min="6145" max="6145" width="22.23046875" style="34" customWidth="1"/>
    <col min="6146" max="6146" width="8.84375" style="34"/>
    <col min="6147" max="6147" width="18.23046875" style="34" customWidth="1"/>
    <col min="6148" max="6148" width="16.84375" style="34" customWidth="1"/>
    <col min="6149" max="6149" width="9.765625" style="34" customWidth="1"/>
    <col min="6150" max="6150" width="16.84375" style="34" customWidth="1"/>
    <col min="6151" max="6151" width="0" style="34" hidden="1" customWidth="1"/>
    <col min="6152" max="6152" width="9.69140625" style="34" customWidth="1"/>
    <col min="6153" max="6400" width="8.84375" style="34"/>
    <col min="6401" max="6401" width="22.23046875" style="34" customWidth="1"/>
    <col min="6402" max="6402" width="8.84375" style="34"/>
    <col min="6403" max="6403" width="18.23046875" style="34" customWidth="1"/>
    <col min="6404" max="6404" width="16.84375" style="34" customWidth="1"/>
    <col min="6405" max="6405" width="9.765625" style="34" customWidth="1"/>
    <col min="6406" max="6406" width="16.84375" style="34" customWidth="1"/>
    <col min="6407" max="6407" width="0" style="34" hidden="1" customWidth="1"/>
    <col min="6408" max="6408" width="9.69140625" style="34" customWidth="1"/>
    <col min="6409" max="6656" width="8.84375" style="34"/>
    <col min="6657" max="6657" width="22.23046875" style="34" customWidth="1"/>
    <col min="6658" max="6658" width="8.84375" style="34"/>
    <col min="6659" max="6659" width="18.23046875" style="34" customWidth="1"/>
    <col min="6660" max="6660" width="16.84375" style="34" customWidth="1"/>
    <col min="6661" max="6661" width="9.765625" style="34" customWidth="1"/>
    <col min="6662" max="6662" width="16.84375" style="34" customWidth="1"/>
    <col min="6663" max="6663" width="0" style="34" hidden="1" customWidth="1"/>
    <col min="6664" max="6664" width="9.69140625" style="34" customWidth="1"/>
    <col min="6665" max="6912" width="8.84375" style="34"/>
    <col min="6913" max="6913" width="22.23046875" style="34" customWidth="1"/>
    <col min="6914" max="6914" width="8.84375" style="34"/>
    <col min="6915" max="6915" width="18.23046875" style="34" customWidth="1"/>
    <col min="6916" max="6916" width="16.84375" style="34" customWidth="1"/>
    <col min="6917" max="6917" width="9.765625" style="34" customWidth="1"/>
    <col min="6918" max="6918" width="16.84375" style="34" customWidth="1"/>
    <col min="6919" max="6919" width="0" style="34" hidden="1" customWidth="1"/>
    <col min="6920" max="6920" width="9.69140625" style="34" customWidth="1"/>
    <col min="6921" max="7168" width="8.84375" style="34"/>
    <col min="7169" max="7169" width="22.23046875" style="34" customWidth="1"/>
    <col min="7170" max="7170" width="8.84375" style="34"/>
    <col min="7171" max="7171" width="18.23046875" style="34" customWidth="1"/>
    <col min="7172" max="7172" width="16.84375" style="34" customWidth="1"/>
    <col min="7173" max="7173" width="9.765625" style="34" customWidth="1"/>
    <col min="7174" max="7174" width="16.84375" style="34" customWidth="1"/>
    <col min="7175" max="7175" width="0" style="34" hidden="1" customWidth="1"/>
    <col min="7176" max="7176" width="9.69140625" style="34" customWidth="1"/>
    <col min="7177" max="7424" width="8.84375" style="34"/>
    <col min="7425" max="7425" width="22.23046875" style="34" customWidth="1"/>
    <col min="7426" max="7426" width="8.84375" style="34"/>
    <col min="7427" max="7427" width="18.23046875" style="34" customWidth="1"/>
    <col min="7428" max="7428" width="16.84375" style="34" customWidth="1"/>
    <col min="7429" max="7429" width="9.765625" style="34" customWidth="1"/>
    <col min="7430" max="7430" width="16.84375" style="34" customWidth="1"/>
    <col min="7431" max="7431" width="0" style="34" hidden="1" customWidth="1"/>
    <col min="7432" max="7432" width="9.69140625" style="34" customWidth="1"/>
    <col min="7433" max="7680" width="8.84375" style="34"/>
    <col min="7681" max="7681" width="22.23046875" style="34" customWidth="1"/>
    <col min="7682" max="7682" width="8.84375" style="34"/>
    <col min="7683" max="7683" width="18.23046875" style="34" customWidth="1"/>
    <col min="7684" max="7684" width="16.84375" style="34" customWidth="1"/>
    <col min="7685" max="7685" width="9.765625" style="34" customWidth="1"/>
    <col min="7686" max="7686" width="16.84375" style="34" customWidth="1"/>
    <col min="7687" max="7687" width="0" style="34" hidden="1" customWidth="1"/>
    <col min="7688" max="7688" width="9.69140625" style="34" customWidth="1"/>
    <col min="7689" max="7936" width="8.84375" style="34"/>
    <col min="7937" max="7937" width="22.23046875" style="34" customWidth="1"/>
    <col min="7938" max="7938" width="8.84375" style="34"/>
    <col min="7939" max="7939" width="18.23046875" style="34" customWidth="1"/>
    <col min="7940" max="7940" width="16.84375" style="34" customWidth="1"/>
    <col min="7941" max="7941" width="9.765625" style="34" customWidth="1"/>
    <col min="7942" max="7942" width="16.84375" style="34" customWidth="1"/>
    <col min="7943" max="7943" width="0" style="34" hidden="1" customWidth="1"/>
    <col min="7944" max="7944" width="9.69140625" style="34" customWidth="1"/>
    <col min="7945" max="8192" width="8.84375" style="34"/>
    <col min="8193" max="8193" width="22.23046875" style="34" customWidth="1"/>
    <col min="8194" max="8194" width="8.84375" style="34"/>
    <col min="8195" max="8195" width="18.23046875" style="34" customWidth="1"/>
    <col min="8196" max="8196" width="16.84375" style="34" customWidth="1"/>
    <col min="8197" max="8197" width="9.765625" style="34" customWidth="1"/>
    <col min="8198" max="8198" width="16.84375" style="34" customWidth="1"/>
    <col min="8199" max="8199" width="0" style="34" hidden="1" customWidth="1"/>
    <col min="8200" max="8200" width="9.69140625" style="34" customWidth="1"/>
    <col min="8201" max="8448" width="8.84375" style="34"/>
    <col min="8449" max="8449" width="22.23046875" style="34" customWidth="1"/>
    <col min="8450" max="8450" width="8.84375" style="34"/>
    <col min="8451" max="8451" width="18.23046875" style="34" customWidth="1"/>
    <col min="8452" max="8452" width="16.84375" style="34" customWidth="1"/>
    <col min="8453" max="8453" width="9.765625" style="34" customWidth="1"/>
    <col min="8454" max="8454" width="16.84375" style="34" customWidth="1"/>
    <col min="8455" max="8455" width="0" style="34" hidden="1" customWidth="1"/>
    <col min="8456" max="8456" width="9.69140625" style="34" customWidth="1"/>
    <col min="8457" max="8704" width="8.84375" style="34"/>
    <col min="8705" max="8705" width="22.23046875" style="34" customWidth="1"/>
    <col min="8706" max="8706" width="8.84375" style="34"/>
    <col min="8707" max="8707" width="18.23046875" style="34" customWidth="1"/>
    <col min="8708" max="8708" width="16.84375" style="34" customWidth="1"/>
    <col min="8709" max="8709" width="9.765625" style="34" customWidth="1"/>
    <col min="8710" max="8710" width="16.84375" style="34" customWidth="1"/>
    <col min="8711" max="8711" width="0" style="34" hidden="1" customWidth="1"/>
    <col min="8712" max="8712" width="9.69140625" style="34" customWidth="1"/>
    <col min="8713" max="8960" width="8.84375" style="34"/>
    <col min="8961" max="8961" width="22.23046875" style="34" customWidth="1"/>
    <col min="8962" max="8962" width="8.84375" style="34"/>
    <col min="8963" max="8963" width="18.23046875" style="34" customWidth="1"/>
    <col min="8964" max="8964" width="16.84375" style="34" customWidth="1"/>
    <col min="8965" max="8965" width="9.765625" style="34" customWidth="1"/>
    <col min="8966" max="8966" width="16.84375" style="34" customWidth="1"/>
    <col min="8967" max="8967" width="0" style="34" hidden="1" customWidth="1"/>
    <col min="8968" max="8968" width="9.69140625" style="34" customWidth="1"/>
    <col min="8969" max="9216" width="8.84375" style="34"/>
    <col min="9217" max="9217" width="22.23046875" style="34" customWidth="1"/>
    <col min="9218" max="9218" width="8.84375" style="34"/>
    <col min="9219" max="9219" width="18.23046875" style="34" customWidth="1"/>
    <col min="9220" max="9220" width="16.84375" style="34" customWidth="1"/>
    <col min="9221" max="9221" width="9.765625" style="34" customWidth="1"/>
    <col min="9222" max="9222" width="16.84375" style="34" customWidth="1"/>
    <col min="9223" max="9223" width="0" style="34" hidden="1" customWidth="1"/>
    <col min="9224" max="9224" width="9.69140625" style="34" customWidth="1"/>
    <col min="9225" max="9472" width="8.84375" style="34"/>
    <col min="9473" max="9473" width="22.23046875" style="34" customWidth="1"/>
    <col min="9474" max="9474" width="8.84375" style="34"/>
    <col min="9475" max="9475" width="18.23046875" style="34" customWidth="1"/>
    <col min="9476" max="9476" width="16.84375" style="34" customWidth="1"/>
    <col min="9477" max="9477" width="9.765625" style="34" customWidth="1"/>
    <col min="9478" max="9478" width="16.84375" style="34" customWidth="1"/>
    <col min="9479" max="9479" width="0" style="34" hidden="1" customWidth="1"/>
    <col min="9480" max="9480" width="9.69140625" style="34" customWidth="1"/>
    <col min="9481" max="9728" width="8.84375" style="34"/>
    <col min="9729" max="9729" width="22.23046875" style="34" customWidth="1"/>
    <col min="9730" max="9730" width="8.84375" style="34"/>
    <col min="9731" max="9731" width="18.23046875" style="34" customWidth="1"/>
    <col min="9732" max="9732" width="16.84375" style="34" customWidth="1"/>
    <col min="9733" max="9733" width="9.765625" style="34" customWidth="1"/>
    <col min="9734" max="9734" width="16.84375" style="34" customWidth="1"/>
    <col min="9735" max="9735" width="0" style="34" hidden="1" customWidth="1"/>
    <col min="9736" max="9736" width="9.69140625" style="34" customWidth="1"/>
    <col min="9737" max="9984" width="8.84375" style="34"/>
    <col min="9985" max="9985" width="22.23046875" style="34" customWidth="1"/>
    <col min="9986" max="9986" width="8.84375" style="34"/>
    <col min="9987" max="9987" width="18.23046875" style="34" customWidth="1"/>
    <col min="9988" max="9988" width="16.84375" style="34" customWidth="1"/>
    <col min="9989" max="9989" width="9.765625" style="34" customWidth="1"/>
    <col min="9990" max="9990" width="16.84375" style="34" customWidth="1"/>
    <col min="9991" max="9991" width="0" style="34" hidden="1" customWidth="1"/>
    <col min="9992" max="9992" width="9.69140625" style="34" customWidth="1"/>
    <col min="9993" max="10240" width="8.84375" style="34"/>
    <col min="10241" max="10241" width="22.23046875" style="34" customWidth="1"/>
    <col min="10242" max="10242" width="8.84375" style="34"/>
    <col min="10243" max="10243" width="18.23046875" style="34" customWidth="1"/>
    <col min="10244" max="10244" width="16.84375" style="34" customWidth="1"/>
    <col min="10245" max="10245" width="9.765625" style="34" customWidth="1"/>
    <col min="10246" max="10246" width="16.84375" style="34" customWidth="1"/>
    <col min="10247" max="10247" width="0" style="34" hidden="1" customWidth="1"/>
    <col min="10248" max="10248" width="9.69140625" style="34" customWidth="1"/>
    <col min="10249" max="10496" width="8.84375" style="34"/>
    <col min="10497" max="10497" width="22.23046875" style="34" customWidth="1"/>
    <col min="10498" max="10498" width="8.84375" style="34"/>
    <col min="10499" max="10499" width="18.23046875" style="34" customWidth="1"/>
    <col min="10500" max="10500" width="16.84375" style="34" customWidth="1"/>
    <col min="10501" max="10501" width="9.765625" style="34" customWidth="1"/>
    <col min="10502" max="10502" width="16.84375" style="34" customWidth="1"/>
    <col min="10503" max="10503" width="0" style="34" hidden="1" customWidth="1"/>
    <col min="10504" max="10504" width="9.69140625" style="34" customWidth="1"/>
    <col min="10505" max="10752" width="8.84375" style="34"/>
    <col min="10753" max="10753" width="22.23046875" style="34" customWidth="1"/>
    <col min="10754" max="10754" width="8.84375" style="34"/>
    <col min="10755" max="10755" width="18.23046875" style="34" customWidth="1"/>
    <col min="10756" max="10756" width="16.84375" style="34" customWidth="1"/>
    <col min="10757" max="10757" width="9.765625" style="34" customWidth="1"/>
    <col min="10758" max="10758" width="16.84375" style="34" customWidth="1"/>
    <col min="10759" max="10759" width="0" style="34" hidden="1" customWidth="1"/>
    <col min="10760" max="10760" width="9.69140625" style="34" customWidth="1"/>
    <col min="10761" max="11008" width="8.84375" style="34"/>
    <col min="11009" max="11009" width="22.23046875" style="34" customWidth="1"/>
    <col min="11010" max="11010" width="8.84375" style="34"/>
    <col min="11011" max="11011" width="18.23046875" style="34" customWidth="1"/>
    <col min="11012" max="11012" width="16.84375" style="34" customWidth="1"/>
    <col min="11013" max="11013" width="9.765625" style="34" customWidth="1"/>
    <col min="11014" max="11014" width="16.84375" style="34" customWidth="1"/>
    <col min="11015" max="11015" width="0" style="34" hidden="1" customWidth="1"/>
    <col min="11016" max="11016" width="9.69140625" style="34" customWidth="1"/>
    <col min="11017" max="11264" width="8.84375" style="34"/>
    <col min="11265" max="11265" width="22.23046875" style="34" customWidth="1"/>
    <col min="11266" max="11266" width="8.84375" style="34"/>
    <col min="11267" max="11267" width="18.23046875" style="34" customWidth="1"/>
    <col min="11268" max="11268" width="16.84375" style="34" customWidth="1"/>
    <col min="11269" max="11269" width="9.765625" style="34" customWidth="1"/>
    <col min="11270" max="11270" width="16.84375" style="34" customWidth="1"/>
    <col min="11271" max="11271" width="0" style="34" hidden="1" customWidth="1"/>
    <col min="11272" max="11272" width="9.69140625" style="34" customWidth="1"/>
    <col min="11273" max="11520" width="8.84375" style="34"/>
    <col min="11521" max="11521" width="22.23046875" style="34" customWidth="1"/>
    <col min="11522" max="11522" width="8.84375" style="34"/>
    <col min="11523" max="11523" width="18.23046875" style="34" customWidth="1"/>
    <col min="11524" max="11524" width="16.84375" style="34" customWidth="1"/>
    <col min="11525" max="11525" width="9.765625" style="34" customWidth="1"/>
    <col min="11526" max="11526" width="16.84375" style="34" customWidth="1"/>
    <col min="11527" max="11527" width="0" style="34" hidden="1" customWidth="1"/>
    <col min="11528" max="11528" width="9.69140625" style="34" customWidth="1"/>
    <col min="11529" max="11776" width="8.84375" style="34"/>
    <col min="11777" max="11777" width="22.23046875" style="34" customWidth="1"/>
    <col min="11778" max="11778" width="8.84375" style="34"/>
    <col min="11779" max="11779" width="18.23046875" style="34" customWidth="1"/>
    <col min="11780" max="11780" width="16.84375" style="34" customWidth="1"/>
    <col min="11781" max="11781" width="9.765625" style="34" customWidth="1"/>
    <col min="11782" max="11782" width="16.84375" style="34" customWidth="1"/>
    <col min="11783" max="11783" width="0" style="34" hidden="1" customWidth="1"/>
    <col min="11784" max="11784" width="9.69140625" style="34" customWidth="1"/>
    <col min="11785" max="12032" width="8.84375" style="34"/>
    <col min="12033" max="12033" width="22.23046875" style="34" customWidth="1"/>
    <col min="12034" max="12034" width="8.84375" style="34"/>
    <col min="12035" max="12035" width="18.23046875" style="34" customWidth="1"/>
    <col min="12036" max="12036" width="16.84375" style="34" customWidth="1"/>
    <col min="12037" max="12037" width="9.765625" style="34" customWidth="1"/>
    <col min="12038" max="12038" width="16.84375" style="34" customWidth="1"/>
    <col min="12039" max="12039" width="0" style="34" hidden="1" customWidth="1"/>
    <col min="12040" max="12040" width="9.69140625" style="34" customWidth="1"/>
    <col min="12041" max="12288" width="8.84375" style="34"/>
    <col min="12289" max="12289" width="22.23046875" style="34" customWidth="1"/>
    <col min="12290" max="12290" width="8.84375" style="34"/>
    <col min="12291" max="12291" width="18.23046875" style="34" customWidth="1"/>
    <col min="12292" max="12292" width="16.84375" style="34" customWidth="1"/>
    <col min="12293" max="12293" width="9.765625" style="34" customWidth="1"/>
    <col min="12294" max="12294" width="16.84375" style="34" customWidth="1"/>
    <col min="12295" max="12295" width="0" style="34" hidden="1" customWidth="1"/>
    <col min="12296" max="12296" width="9.69140625" style="34" customWidth="1"/>
    <col min="12297" max="12544" width="8.84375" style="34"/>
    <col min="12545" max="12545" width="22.23046875" style="34" customWidth="1"/>
    <col min="12546" max="12546" width="8.84375" style="34"/>
    <col min="12547" max="12547" width="18.23046875" style="34" customWidth="1"/>
    <col min="12548" max="12548" width="16.84375" style="34" customWidth="1"/>
    <col min="12549" max="12549" width="9.765625" style="34" customWidth="1"/>
    <col min="12550" max="12550" width="16.84375" style="34" customWidth="1"/>
    <col min="12551" max="12551" width="0" style="34" hidden="1" customWidth="1"/>
    <col min="12552" max="12552" width="9.69140625" style="34" customWidth="1"/>
    <col min="12553" max="12800" width="8.84375" style="34"/>
    <col min="12801" max="12801" width="22.23046875" style="34" customWidth="1"/>
    <col min="12802" max="12802" width="8.84375" style="34"/>
    <col min="12803" max="12803" width="18.23046875" style="34" customWidth="1"/>
    <col min="12804" max="12804" width="16.84375" style="34" customWidth="1"/>
    <col min="12805" max="12805" width="9.765625" style="34" customWidth="1"/>
    <col min="12806" max="12806" width="16.84375" style="34" customWidth="1"/>
    <col min="12807" max="12807" width="0" style="34" hidden="1" customWidth="1"/>
    <col min="12808" max="12808" width="9.69140625" style="34" customWidth="1"/>
    <col min="12809" max="13056" width="8.84375" style="34"/>
    <col min="13057" max="13057" width="22.23046875" style="34" customWidth="1"/>
    <col min="13058" max="13058" width="8.84375" style="34"/>
    <col min="13059" max="13059" width="18.23046875" style="34" customWidth="1"/>
    <col min="13060" max="13060" width="16.84375" style="34" customWidth="1"/>
    <col min="13061" max="13061" width="9.765625" style="34" customWidth="1"/>
    <col min="13062" max="13062" width="16.84375" style="34" customWidth="1"/>
    <col min="13063" max="13063" width="0" style="34" hidden="1" customWidth="1"/>
    <col min="13064" max="13064" width="9.69140625" style="34" customWidth="1"/>
    <col min="13065" max="13312" width="8.84375" style="34"/>
    <col min="13313" max="13313" width="22.23046875" style="34" customWidth="1"/>
    <col min="13314" max="13314" width="8.84375" style="34"/>
    <col min="13315" max="13315" width="18.23046875" style="34" customWidth="1"/>
    <col min="13316" max="13316" width="16.84375" style="34" customWidth="1"/>
    <col min="13317" max="13317" width="9.765625" style="34" customWidth="1"/>
    <col min="13318" max="13318" width="16.84375" style="34" customWidth="1"/>
    <col min="13319" max="13319" width="0" style="34" hidden="1" customWidth="1"/>
    <col min="13320" max="13320" width="9.69140625" style="34" customWidth="1"/>
    <col min="13321" max="13568" width="8.84375" style="34"/>
    <col min="13569" max="13569" width="22.23046875" style="34" customWidth="1"/>
    <col min="13570" max="13570" width="8.84375" style="34"/>
    <col min="13571" max="13571" width="18.23046875" style="34" customWidth="1"/>
    <col min="13572" max="13572" width="16.84375" style="34" customWidth="1"/>
    <col min="13573" max="13573" width="9.765625" style="34" customWidth="1"/>
    <col min="13574" max="13574" width="16.84375" style="34" customWidth="1"/>
    <col min="13575" max="13575" width="0" style="34" hidden="1" customWidth="1"/>
    <col min="13576" max="13576" width="9.69140625" style="34" customWidth="1"/>
    <col min="13577" max="13824" width="8.84375" style="34"/>
    <col min="13825" max="13825" width="22.23046875" style="34" customWidth="1"/>
    <col min="13826" max="13826" width="8.84375" style="34"/>
    <col min="13827" max="13827" width="18.23046875" style="34" customWidth="1"/>
    <col min="13828" max="13828" width="16.84375" style="34" customWidth="1"/>
    <col min="13829" max="13829" width="9.765625" style="34" customWidth="1"/>
    <col min="13830" max="13830" width="16.84375" style="34" customWidth="1"/>
    <col min="13831" max="13831" width="0" style="34" hidden="1" customWidth="1"/>
    <col min="13832" max="13832" width="9.69140625" style="34" customWidth="1"/>
    <col min="13833" max="14080" width="8.84375" style="34"/>
    <col min="14081" max="14081" width="22.23046875" style="34" customWidth="1"/>
    <col min="14082" max="14082" width="8.84375" style="34"/>
    <col min="14083" max="14083" width="18.23046875" style="34" customWidth="1"/>
    <col min="14084" max="14084" width="16.84375" style="34" customWidth="1"/>
    <col min="14085" max="14085" width="9.765625" style="34" customWidth="1"/>
    <col min="14086" max="14086" width="16.84375" style="34" customWidth="1"/>
    <col min="14087" max="14087" width="0" style="34" hidden="1" customWidth="1"/>
    <col min="14088" max="14088" width="9.69140625" style="34" customWidth="1"/>
    <col min="14089" max="14336" width="8.84375" style="34"/>
    <col min="14337" max="14337" width="22.23046875" style="34" customWidth="1"/>
    <col min="14338" max="14338" width="8.84375" style="34"/>
    <col min="14339" max="14339" width="18.23046875" style="34" customWidth="1"/>
    <col min="14340" max="14340" width="16.84375" style="34" customWidth="1"/>
    <col min="14341" max="14341" width="9.765625" style="34" customWidth="1"/>
    <col min="14342" max="14342" width="16.84375" style="34" customWidth="1"/>
    <col min="14343" max="14343" width="0" style="34" hidden="1" customWidth="1"/>
    <col min="14344" max="14344" width="9.69140625" style="34" customWidth="1"/>
    <col min="14345" max="14592" width="8.84375" style="34"/>
    <col min="14593" max="14593" width="22.23046875" style="34" customWidth="1"/>
    <col min="14594" max="14594" width="8.84375" style="34"/>
    <col min="14595" max="14595" width="18.23046875" style="34" customWidth="1"/>
    <col min="14596" max="14596" width="16.84375" style="34" customWidth="1"/>
    <col min="14597" max="14597" width="9.765625" style="34" customWidth="1"/>
    <col min="14598" max="14598" width="16.84375" style="34" customWidth="1"/>
    <col min="14599" max="14599" width="0" style="34" hidden="1" customWidth="1"/>
    <col min="14600" max="14600" width="9.69140625" style="34" customWidth="1"/>
    <col min="14601" max="14848" width="8.84375" style="34"/>
    <col min="14849" max="14849" width="22.23046875" style="34" customWidth="1"/>
    <col min="14850" max="14850" width="8.84375" style="34"/>
    <col min="14851" max="14851" width="18.23046875" style="34" customWidth="1"/>
    <col min="14852" max="14852" width="16.84375" style="34" customWidth="1"/>
    <col min="14853" max="14853" width="9.765625" style="34" customWidth="1"/>
    <col min="14854" max="14854" width="16.84375" style="34" customWidth="1"/>
    <col min="14855" max="14855" width="0" style="34" hidden="1" customWidth="1"/>
    <col min="14856" max="14856" width="9.69140625" style="34" customWidth="1"/>
    <col min="14857" max="15104" width="8.84375" style="34"/>
    <col min="15105" max="15105" width="22.23046875" style="34" customWidth="1"/>
    <col min="15106" max="15106" width="8.84375" style="34"/>
    <col min="15107" max="15107" width="18.23046875" style="34" customWidth="1"/>
    <col min="15108" max="15108" width="16.84375" style="34" customWidth="1"/>
    <col min="15109" max="15109" width="9.765625" style="34" customWidth="1"/>
    <col min="15110" max="15110" width="16.84375" style="34" customWidth="1"/>
    <col min="15111" max="15111" width="0" style="34" hidden="1" customWidth="1"/>
    <col min="15112" max="15112" width="9.69140625" style="34" customWidth="1"/>
    <col min="15113" max="15360" width="8.84375" style="34"/>
    <col min="15361" max="15361" width="22.23046875" style="34" customWidth="1"/>
    <col min="15362" max="15362" width="8.84375" style="34"/>
    <col min="15363" max="15363" width="18.23046875" style="34" customWidth="1"/>
    <col min="15364" max="15364" width="16.84375" style="34" customWidth="1"/>
    <col min="15365" max="15365" width="9.765625" style="34" customWidth="1"/>
    <col min="15366" max="15366" width="16.84375" style="34" customWidth="1"/>
    <col min="15367" max="15367" width="0" style="34" hidden="1" customWidth="1"/>
    <col min="15368" max="15368" width="9.69140625" style="34" customWidth="1"/>
    <col min="15369" max="15616" width="8.84375" style="34"/>
    <col min="15617" max="15617" width="22.23046875" style="34" customWidth="1"/>
    <col min="15618" max="15618" width="8.84375" style="34"/>
    <col min="15619" max="15619" width="18.23046875" style="34" customWidth="1"/>
    <col min="15620" max="15620" width="16.84375" style="34" customWidth="1"/>
    <col min="15621" max="15621" width="9.765625" style="34" customWidth="1"/>
    <col min="15622" max="15622" width="16.84375" style="34" customWidth="1"/>
    <col min="15623" max="15623" width="0" style="34" hidden="1" customWidth="1"/>
    <col min="15624" max="15624" width="9.69140625" style="34" customWidth="1"/>
    <col min="15625" max="15872" width="8.84375" style="34"/>
    <col min="15873" max="15873" width="22.23046875" style="34" customWidth="1"/>
    <col min="15874" max="15874" width="8.84375" style="34"/>
    <col min="15875" max="15875" width="18.23046875" style="34" customWidth="1"/>
    <col min="15876" max="15876" width="16.84375" style="34" customWidth="1"/>
    <col min="15877" max="15877" width="9.765625" style="34" customWidth="1"/>
    <col min="15878" max="15878" width="16.84375" style="34" customWidth="1"/>
    <col min="15879" max="15879" width="0" style="34" hidden="1" customWidth="1"/>
    <col min="15880" max="15880" width="9.69140625" style="34" customWidth="1"/>
    <col min="15881" max="16128" width="8.84375" style="34"/>
    <col min="16129" max="16129" width="22.23046875" style="34" customWidth="1"/>
    <col min="16130" max="16130" width="8.84375" style="34"/>
    <col min="16131" max="16131" width="18.23046875" style="34" customWidth="1"/>
    <col min="16132" max="16132" width="16.84375" style="34" customWidth="1"/>
    <col min="16133" max="16133" width="9.765625" style="34" customWidth="1"/>
    <col min="16134" max="16134" width="16.84375" style="34" customWidth="1"/>
    <col min="16135" max="16135" width="0" style="34" hidden="1" customWidth="1"/>
    <col min="16136" max="16136" width="9.69140625" style="34" customWidth="1"/>
    <col min="16137" max="16384" width="8.84375" style="34"/>
  </cols>
  <sheetData>
    <row r="1" spans="1:7" s="107" customFormat="1" ht="16.5" customHeight="1">
      <c r="A1" s="116" t="s">
        <v>273</v>
      </c>
    </row>
    <row r="2" spans="1:7" s="107" customFormat="1" ht="16.5" customHeight="1">
      <c r="A2" s="117"/>
    </row>
    <row r="4" spans="1:7" s="265" customFormat="1" ht="41.25" customHeight="1">
      <c r="A4" s="261" t="s">
        <v>419</v>
      </c>
      <c r="B4" s="262" t="s">
        <v>420</v>
      </c>
      <c r="C4" s="262" t="s">
        <v>421</v>
      </c>
      <c r="D4" s="263" t="s">
        <v>422</v>
      </c>
      <c r="E4" s="263" t="s">
        <v>399</v>
      </c>
      <c r="F4" s="264" t="s">
        <v>423</v>
      </c>
    </row>
    <row r="5" spans="1:7" s="265" customFormat="1" ht="18.75" customHeight="1">
      <c r="A5" s="261"/>
      <c r="B5" s="262"/>
      <c r="C5" s="262"/>
      <c r="D5" s="266"/>
      <c r="E5" s="267"/>
      <c r="F5" s="264" t="s">
        <v>267</v>
      </c>
    </row>
    <row r="6" spans="1:7" s="107" customFormat="1" ht="27.75" customHeight="1">
      <c r="A6" s="268" t="s">
        <v>424</v>
      </c>
      <c r="B6" s="194" t="s">
        <v>425</v>
      </c>
      <c r="C6" s="194" t="s">
        <v>426</v>
      </c>
      <c r="D6" s="190"/>
      <c r="E6" s="269">
        <v>5.0000000000000001E-4</v>
      </c>
      <c r="F6" s="270">
        <f t="shared" ref="F6:F12" si="0">D6*E6</f>
        <v>0</v>
      </c>
      <c r="G6" s="128">
        <f>ROUND(F6,0)</f>
        <v>0</v>
      </c>
    </row>
    <row r="7" spans="1:7" s="107" customFormat="1" ht="25">
      <c r="A7" s="194"/>
      <c r="B7" s="194"/>
      <c r="C7" s="194" t="s">
        <v>427</v>
      </c>
      <c r="D7" s="190"/>
      <c r="E7" s="271">
        <v>1E-3</v>
      </c>
      <c r="F7" s="270">
        <f t="shared" si="0"/>
        <v>0</v>
      </c>
      <c r="G7" s="128">
        <f t="shared" ref="G7:G12" si="1">ROUND(F7,0)</f>
        <v>0</v>
      </c>
    </row>
    <row r="8" spans="1:7" s="107" customFormat="1" ht="25">
      <c r="A8" s="194"/>
      <c r="B8" s="194"/>
      <c r="C8" s="194" t="s">
        <v>428</v>
      </c>
      <c r="D8" s="190"/>
      <c r="E8" s="271">
        <v>2E-3</v>
      </c>
      <c r="F8" s="270">
        <f t="shared" si="0"/>
        <v>0</v>
      </c>
      <c r="G8" s="128">
        <f t="shared" si="1"/>
        <v>0</v>
      </c>
    </row>
    <row r="9" spans="1:7" s="107" customFormat="1" ht="33" customHeight="1">
      <c r="A9" s="268" t="s">
        <v>215</v>
      </c>
      <c r="B9" s="194" t="s">
        <v>425</v>
      </c>
      <c r="C9" s="194" t="s">
        <v>426</v>
      </c>
      <c r="D9" s="190"/>
      <c r="E9" s="271">
        <v>5.0000000000000001E-4</v>
      </c>
      <c r="F9" s="270">
        <f t="shared" si="0"/>
        <v>0</v>
      </c>
      <c r="G9" s="128">
        <f t="shared" si="1"/>
        <v>0</v>
      </c>
    </row>
    <row r="10" spans="1:7" s="107" customFormat="1" ht="25">
      <c r="A10" s="194"/>
      <c r="B10" s="194"/>
      <c r="C10" s="194" t="s">
        <v>427</v>
      </c>
      <c r="D10" s="190"/>
      <c r="E10" s="271">
        <v>1E-3</v>
      </c>
      <c r="F10" s="270">
        <f t="shared" si="0"/>
        <v>0</v>
      </c>
      <c r="G10" s="128">
        <f t="shared" si="1"/>
        <v>0</v>
      </c>
    </row>
    <row r="11" spans="1:7" s="107" customFormat="1" ht="25">
      <c r="A11" s="194"/>
      <c r="B11" s="194"/>
      <c r="C11" s="194" t="s">
        <v>428</v>
      </c>
      <c r="D11" s="190"/>
      <c r="E11" s="271">
        <v>2E-3</v>
      </c>
      <c r="F11" s="270">
        <f t="shared" si="0"/>
        <v>0</v>
      </c>
      <c r="G11" s="128">
        <f t="shared" si="1"/>
        <v>0</v>
      </c>
    </row>
    <row r="12" spans="1:7" s="107" customFormat="1" ht="38.25" customHeight="1">
      <c r="A12" s="268" t="s">
        <v>429</v>
      </c>
      <c r="B12" s="194" t="s">
        <v>425</v>
      </c>
      <c r="C12" s="194" t="s">
        <v>430</v>
      </c>
      <c r="D12" s="190"/>
      <c r="E12" s="271">
        <v>1E-3</v>
      </c>
      <c r="F12" s="270">
        <f t="shared" si="0"/>
        <v>0</v>
      </c>
      <c r="G12" s="128">
        <f t="shared" si="1"/>
        <v>0</v>
      </c>
    </row>
    <row r="13" spans="1:7" s="107" customFormat="1" ht="13">
      <c r="A13" s="272"/>
      <c r="B13" s="194"/>
      <c r="C13" s="194"/>
      <c r="D13" s="202"/>
      <c r="E13" s="271"/>
      <c r="F13" s="270"/>
    </row>
    <row r="14" spans="1:7" s="107" customFormat="1" ht="40.5" customHeight="1">
      <c r="A14" s="268" t="s">
        <v>431</v>
      </c>
      <c r="B14" s="194"/>
      <c r="C14" s="194"/>
      <c r="D14" s="202"/>
      <c r="E14" s="271"/>
      <c r="F14" s="270"/>
    </row>
    <row r="15" spans="1:7" s="107" customFormat="1" ht="30" customHeight="1">
      <c r="A15" s="273" t="s">
        <v>432</v>
      </c>
      <c r="B15" s="194" t="s">
        <v>425</v>
      </c>
      <c r="C15" s="194"/>
      <c r="D15" s="190"/>
      <c r="E15" s="271">
        <v>2.9999999999999997E-4</v>
      </c>
      <c r="F15" s="270">
        <f>D15*E15</f>
        <v>0</v>
      </c>
      <c r="G15" s="128">
        <f>ROUND(F15,0)</f>
        <v>0</v>
      </c>
    </row>
    <row r="16" spans="1:7" s="107" customFormat="1" ht="40.5" customHeight="1">
      <c r="A16" s="268" t="s">
        <v>431</v>
      </c>
      <c r="B16" s="194"/>
      <c r="C16" s="274"/>
      <c r="D16" s="275"/>
      <c r="F16" s="270"/>
    </row>
    <row r="17" spans="1:7" s="107" customFormat="1" ht="31.5" customHeight="1">
      <c r="A17" s="273" t="s">
        <v>433</v>
      </c>
      <c r="B17" s="194" t="s">
        <v>425</v>
      </c>
      <c r="C17" s="194" t="s">
        <v>426</v>
      </c>
      <c r="D17" s="190"/>
      <c r="E17" s="271">
        <v>1.4999999999999999E-4</v>
      </c>
      <c r="F17" s="270">
        <f>D17*E17</f>
        <v>0</v>
      </c>
      <c r="G17" s="128">
        <f>ROUND(F17,0)</f>
        <v>0</v>
      </c>
    </row>
    <row r="18" spans="1:7" s="107" customFormat="1" ht="25.5">
      <c r="A18" s="272"/>
      <c r="B18" s="194"/>
      <c r="C18" s="194" t="s">
        <v>427</v>
      </c>
      <c r="D18" s="190"/>
      <c r="E18" s="271">
        <v>2.9999999999999997E-4</v>
      </c>
      <c r="F18" s="270">
        <f>D18*E18</f>
        <v>0</v>
      </c>
      <c r="G18" s="128">
        <f>ROUND(F18,0)</f>
        <v>0</v>
      </c>
    </row>
    <row r="19" spans="1:7" s="107" customFormat="1" ht="25.5">
      <c r="A19" s="272"/>
      <c r="B19" s="194"/>
      <c r="C19" s="194" t="s">
        <v>434</v>
      </c>
      <c r="D19" s="190"/>
      <c r="E19" s="271">
        <v>5.9999999999999995E-4</v>
      </c>
      <c r="F19" s="270">
        <f>D19*E19</f>
        <v>0</v>
      </c>
      <c r="G19" s="128">
        <f>ROUND(F19,0)</f>
        <v>0</v>
      </c>
    </row>
    <row r="20" spans="1:7" s="107" customFormat="1" ht="35.25" customHeight="1">
      <c r="A20" s="268" t="s">
        <v>435</v>
      </c>
      <c r="B20" s="194" t="s">
        <v>436</v>
      </c>
      <c r="C20" s="194"/>
      <c r="D20" s="190"/>
      <c r="E20" s="271">
        <v>0.01</v>
      </c>
      <c r="F20" s="270">
        <f>D20*E20</f>
        <v>0</v>
      </c>
      <c r="G20" s="128">
        <f>ROUND(F20,0)</f>
        <v>0</v>
      </c>
    </row>
    <row r="21" spans="1:7" s="107" customFormat="1" ht="11.25" customHeight="1">
      <c r="A21" s="272"/>
      <c r="B21" s="194"/>
      <c r="C21" s="194"/>
      <c r="D21" s="202"/>
      <c r="E21" s="271"/>
      <c r="F21" s="270"/>
    </row>
    <row r="22" spans="1:7" s="107" customFormat="1" ht="38">
      <c r="A22" s="268" t="s">
        <v>437</v>
      </c>
      <c r="B22" s="194" t="s">
        <v>425</v>
      </c>
      <c r="C22" s="194" t="s">
        <v>426</v>
      </c>
      <c r="D22" s="190"/>
      <c r="E22" s="271">
        <v>5.0000000000000001E-4</v>
      </c>
      <c r="F22" s="270">
        <f>D22*E22</f>
        <v>0</v>
      </c>
      <c r="G22" s="128">
        <f>ROUND(F22,0)</f>
        <v>0</v>
      </c>
    </row>
    <row r="23" spans="1:7" s="107" customFormat="1" ht="25">
      <c r="A23" s="194"/>
      <c r="B23" s="194"/>
      <c r="C23" s="194" t="s">
        <v>427</v>
      </c>
      <c r="D23" s="190"/>
      <c r="E23" s="271">
        <v>1E-3</v>
      </c>
      <c r="F23" s="270">
        <f>D23*E23</f>
        <v>0</v>
      </c>
      <c r="G23" s="128">
        <f>ROUND(F23,0)</f>
        <v>0</v>
      </c>
    </row>
    <row r="24" spans="1:7" s="107" customFormat="1" ht="25">
      <c r="A24" s="194"/>
      <c r="B24" s="189"/>
      <c r="C24" s="194" t="s">
        <v>428</v>
      </c>
      <c r="D24" s="190"/>
      <c r="E24" s="271">
        <v>2E-3</v>
      </c>
      <c r="F24" s="270">
        <f>D24*E24</f>
        <v>0</v>
      </c>
      <c r="G24" s="128">
        <f>ROUND(F24,0)</f>
        <v>0</v>
      </c>
    </row>
    <row r="25" spans="1:7" s="107" customFormat="1" ht="12.5">
      <c r="A25" s="194"/>
      <c r="B25" s="189"/>
      <c r="C25" s="189"/>
      <c r="D25" s="202"/>
      <c r="E25" s="271"/>
      <c r="F25" s="270"/>
    </row>
    <row r="26" spans="1:7" s="107" customFormat="1" ht="13.5" thickBot="1">
      <c r="A26" s="259" t="s">
        <v>438</v>
      </c>
      <c r="B26" s="257"/>
      <c r="C26" s="257"/>
      <c r="D26" s="276"/>
      <c r="E26" s="277"/>
      <c r="F26" s="278">
        <f>G26</f>
        <v>0</v>
      </c>
      <c r="G26" s="278">
        <f>SUM(G6:G24)</f>
        <v>0</v>
      </c>
    </row>
    <row r="27" spans="1:7" s="107" customFormat="1" ht="13"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6"/>
  <sheetViews>
    <sheetView workbookViewId="0"/>
  </sheetViews>
  <sheetFormatPr defaultRowHeight="14.5"/>
  <cols>
    <col min="1" max="1" width="20.23046875" style="34" customWidth="1"/>
    <col min="2" max="2" width="11.4609375" style="293" customWidth="1"/>
    <col min="3" max="3" width="16.84375" style="34" customWidth="1"/>
    <col min="4" max="5" width="9" style="34" customWidth="1"/>
    <col min="6" max="6" width="7.84375" style="34" bestFit="1" customWidth="1"/>
    <col min="7" max="7" width="6.3046875" style="34" bestFit="1" customWidth="1"/>
    <col min="8" max="8" width="8.84375" style="34"/>
    <col min="9" max="10" width="6.23046875" style="34" bestFit="1" customWidth="1"/>
    <col min="11" max="11" width="6.69140625" style="34" bestFit="1" customWidth="1"/>
    <col min="12" max="12" width="15.4609375" style="34" customWidth="1"/>
    <col min="13" max="13" width="9.69140625" style="34" customWidth="1"/>
    <col min="14" max="256" width="8.84375" style="34"/>
    <col min="257" max="257" width="20.23046875" style="34" customWidth="1"/>
    <col min="258" max="258" width="11.4609375" style="34" customWidth="1"/>
    <col min="259" max="259" width="16.84375" style="34" customWidth="1"/>
    <col min="260" max="261" width="9" style="34" customWidth="1"/>
    <col min="262" max="262" width="7.84375" style="34" bestFit="1" customWidth="1"/>
    <col min="263" max="263" width="6.3046875" style="34" bestFit="1" customWidth="1"/>
    <col min="264" max="264" width="8.84375" style="34"/>
    <col min="265" max="266" width="6.23046875" style="34" bestFit="1" customWidth="1"/>
    <col min="267" max="267" width="6.69140625" style="34" bestFit="1" customWidth="1"/>
    <col min="268" max="268" width="15.4609375" style="34" customWidth="1"/>
    <col min="269" max="269" width="9.69140625" style="34" customWidth="1"/>
    <col min="270" max="512" width="8.84375" style="34"/>
    <col min="513" max="513" width="20.23046875" style="34" customWidth="1"/>
    <col min="514" max="514" width="11.4609375" style="34" customWidth="1"/>
    <col min="515" max="515" width="16.84375" style="34" customWidth="1"/>
    <col min="516" max="517" width="9" style="34" customWidth="1"/>
    <col min="518" max="518" width="7.84375" style="34" bestFit="1" customWidth="1"/>
    <col min="519" max="519" width="6.3046875" style="34" bestFit="1" customWidth="1"/>
    <col min="520" max="520" width="8.84375" style="34"/>
    <col min="521" max="522" width="6.23046875" style="34" bestFit="1" customWidth="1"/>
    <col min="523" max="523" width="6.69140625" style="34" bestFit="1" customWidth="1"/>
    <col min="524" max="524" width="15.4609375" style="34" customWidth="1"/>
    <col min="525" max="525" width="9.69140625" style="34" customWidth="1"/>
    <col min="526" max="768" width="8.84375" style="34"/>
    <col min="769" max="769" width="20.23046875" style="34" customWidth="1"/>
    <col min="770" max="770" width="11.4609375" style="34" customWidth="1"/>
    <col min="771" max="771" width="16.84375" style="34" customWidth="1"/>
    <col min="772" max="773" width="9" style="34" customWidth="1"/>
    <col min="774" max="774" width="7.84375" style="34" bestFit="1" customWidth="1"/>
    <col min="775" max="775" width="6.3046875" style="34" bestFit="1" customWidth="1"/>
    <col min="776" max="776" width="8.84375" style="34"/>
    <col min="777" max="778" width="6.23046875" style="34" bestFit="1" customWidth="1"/>
    <col min="779" max="779" width="6.69140625" style="34" bestFit="1" customWidth="1"/>
    <col min="780" max="780" width="15.4609375" style="34" customWidth="1"/>
    <col min="781" max="781" width="9.69140625" style="34" customWidth="1"/>
    <col min="782" max="1024" width="8.84375" style="34"/>
    <col min="1025" max="1025" width="20.23046875" style="34" customWidth="1"/>
    <col min="1026" max="1026" width="11.4609375" style="34" customWidth="1"/>
    <col min="1027" max="1027" width="16.84375" style="34" customWidth="1"/>
    <col min="1028" max="1029" width="9" style="34" customWidth="1"/>
    <col min="1030" max="1030" width="7.84375" style="34" bestFit="1" customWidth="1"/>
    <col min="1031" max="1031" width="6.3046875" style="34" bestFit="1" customWidth="1"/>
    <col min="1032" max="1032" width="8.84375" style="34"/>
    <col min="1033" max="1034" width="6.23046875" style="34" bestFit="1" customWidth="1"/>
    <col min="1035" max="1035" width="6.69140625" style="34" bestFit="1" customWidth="1"/>
    <col min="1036" max="1036" width="15.4609375" style="34" customWidth="1"/>
    <col min="1037" max="1037" width="9.69140625" style="34" customWidth="1"/>
    <col min="1038" max="1280" width="8.84375" style="34"/>
    <col min="1281" max="1281" width="20.23046875" style="34" customWidth="1"/>
    <col min="1282" max="1282" width="11.4609375" style="34" customWidth="1"/>
    <col min="1283" max="1283" width="16.84375" style="34" customWidth="1"/>
    <col min="1284" max="1285" width="9" style="34" customWidth="1"/>
    <col min="1286" max="1286" width="7.84375" style="34" bestFit="1" customWidth="1"/>
    <col min="1287" max="1287" width="6.3046875" style="34" bestFit="1" customWidth="1"/>
    <col min="1288" max="1288" width="8.84375" style="34"/>
    <col min="1289" max="1290" width="6.23046875" style="34" bestFit="1" customWidth="1"/>
    <col min="1291" max="1291" width="6.69140625" style="34" bestFit="1" customWidth="1"/>
    <col min="1292" max="1292" width="15.4609375" style="34" customWidth="1"/>
    <col min="1293" max="1293" width="9.69140625" style="34" customWidth="1"/>
    <col min="1294" max="1536" width="8.84375" style="34"/>
    <col min="1537" max="1537" width="20.23046875" style="34" customWidth="1"/>
    <col min="1538" max="1538" width="11.4609375" style="34" customWidth="1"/>
    <col min="1539" max="1539" width="16.84375" style="34" customWidth="1"/>
    <col min="1540" max="1541" width="9" style="34" customWidth="1"/>
    <col min="1542" max="1542" width="7.84375" style="34" bestFit="1" customWidth="1"/>
    <col min="1543" max="1543" width="6.3046875" style="34" bestFit="1" customWidth="1"/>
    <col min="1544" max="1544" width="8.84375" style="34"/>
    <col min="1545" max="1546" width="6.23046875" style="34" bestFit="1" customWidth="1"/>
    <col min="1547" max="1547" width="6.69140625" style="34" bestFit="1" customWidth="1"/>
    <col min="1548" max="1548" width="15.4609375" style="34" customWidth="1"/>
    <col min="1549" max="1549" width="9.69140625" style="34" customWidth="1"/>
    <col min="1550" max="1792" width="8.84375" style="34"/>
    <col min="1793" max="1793" width="20.23046875" style="34" customWidth="1"/>
    <col min="1794" max="1794" width="11.4609375" style="34" customWidth="1"/>
    <col min="1795" max="1795" width="16.84375" style="34" customWidth="1"/>
    <col min="1796" max="1797" width="9" style="34" customWidth="1"/>
    <col min="1798" max="1798" width="7.84375" style="34" bestFit="1" customWidth="1"/>
    <col min="1799" max="1799" width="6.3046875" style="34" bestFit="1" customWidth="1"/>
    <col min="1800" max="1800" width="8.84375" style="34"/>
    <col min="1801" max="1802" width="6.23046875" style="34" bestFit="1" customWidth="1"/>
    <col min="1803" max="1803" width="6.69140625" style="34" bestFit="1" customWidth="1"/>
    <col min="1804" max="1804" width="15.4609375" style="34" customWidth="1"/>
    <col min="1805" max="1805" width="9.69140625" style="34" customWidth="1"/>
    <col min="1806" max="2048" width="8.84375" style="34"/>
    <col min="2049" max="2049" width="20.23046875" style="34" customWidth="1"/>
    <col min="2050" max="2050" width="11.4609375" style="34" customWidth="1"/>
    <col min="2051" max="2051" width="16.84375" style="34" customWidth="1"/>
    <col min="2052" max="2053" width="9" style="34" customWidth="1"/>
    <col min="2054" max="2054" width="7.84375" style="34" bestFit="1" customWidth="1"/>
    <col min="2055" max="2055" width="6.3046875" style="34" bestFit="1" customWidth="1"/>
    <col min="2056" max="2056" width="8.84375" style="34"/>
    <col min="2057" max="2058" width="6.23046875" style="34" bestFit="1" customWidth="1"/>
    <col min="2059" max="2059" width="6.69140625" style="34" bestFit="1" customWidth="1"/>
    <col min="2060" max="2060" width="15.4609375" style="34" customWidth="1"/>
    <col min="2061" max="2061" width="9.69140625" style="34" customWidth="1"/>
    <col min="2062" max="2304" width="8.84375" style="34"/>
    <col min="2305" max="2305" width="20.23046875" style="34" customWidth="1"/>
    <col min="2306" max="2306" width="11.4609375" style="34" customWidth="1"/>
    <col min="2307" max="2307" width="16.84375" style="34" customWidth="1"/>
    <col min="2308" max="2309" width="9" style="34" customWidth="1"/>
    <col min="2310" max="2310" width="7.84375" style="34" bestFit="1" customWidth="1"/>
    <col min="2311" max="2311" width="6.3046875" style="34" bestFit="1" customWidth="1"/>
    <col min="2312" max="2312" width="8.84375" style="34"/>
    <col min="2313" max="2314" width="6.23046875" style="34" bestFit="1" customWidth="1"/>
    <col min="2315" max="2315" width="6.69140625" style="34" bestFit="1" customWidth="1"/>
    <col min="2316" max="2316" width="15.4609375" style="34" customWidth="1"/>
    <col min="2317" max="2317" width="9.69140625" style="34" customWidth="1"/>
    <col min="2318" max="2560" width="8.84375" style="34"/>
    <col min="2561" max="2561" width="20.23046875" style="34" customWidth="1"/>
    <col min="2562" max="2562" width="11.4609375" style="34" customWidth="1"/>
    <col min="2563" max="2563" width="16.84375" style="34" customWidth="1"/>
    <col min="2564" max="2565" width="9" style="34" customWidth="1"/>
    <col min="2566" max="2566" width="7.84375" style="34" bestFit="1" customWidth="1"/>
    <col min="2567" max="2567" width="6.3046875" style="34" bestFit="1" customWidth="1"/>
    <col min="2568" max="2568" width="8.84375" style="34"/>
    <col min="2569" max="2570" width="6.23046875" style="34" bestFit="1" customWidth="1"/>
    <col min="2571" max="2571" width="6.69140625" style="34" bestFit="1" customWidth="1"/>
    <col min="2572" max="2572" width="15.4609375" style="34" customWidth="1"/>
    <col min="2573" max="2573" width="9.69140625" style="34" customWidth="1"/>
    <col min="2574" max="2816" width="8.84375" style="34"/>
    <col min="2817" max="2817" width="20.23046875" style="34" customWidth="1"/>
    <col min="2818" max="2818" width="11.4609375" style="34" customWidth="1"/>
    <col min="2819" max="2819" width="16.84375" style="34" customWidth="1"/>
    <col min="2820" max="2821" width="9" style="34" customWidth="1"/>
    <col min="2822" max="2822" width="7.84375" style="34" bestFit="1" customWidth="1"/>
    <col min="2823" max="2823" width="6.3046875" style="34" bestFit="1" customWidth="1"/>
    <col min="2824" max="2824" width="8.84375" style="34"/>
    <col min="2825" max="2826" width="6.23046875" style="34" bestFit="1" customWidth="1"/>
    <col min="2827" max="2827" width="6.69140625" style="34" bestFit="1" customWidth="1"/>
    <col min="2828" max="2828" width="15.4609375" style="34" customWidth="1"/>
    <col min="2829" max="2829" width="9.69140625" style="34" customWidth="1"/>
    <col min="2830" max="3072" width="8.84375" style="34"/>
    <col min="3073" max="3073" width="20.23046875" style="34" customWidth="1"/>
    <col min="3074" max="3074" width="11.4609375" style="34" customWidth="1"/>
    <col min="3075" max="3075" width="16.84375" style="34" customWidth="1"/>
    <col min="3076" max="3077" width="9" style="34" customWidth="1"/>
    <col min="3078" max="3078" width="7.84375" style="34" bestFit="1" customWidth="1"/>
    <col min="3079" max="3079" width="6.3046875" style="34" bestFit="1" customWidth="1"/>
    <col min="3080" max="3080" width="8.84375" style="34"/>
    <col min="3081" max="3082" width="6.23046875" style="34" bestFit="1" customWidth="1"/>
    <col min="3083" max="3083" width="6.69140625" style="34" bestFit="1" customWidth="1"/>
    <col min="3084" max="3084" width="15.4609375" style="34" customWidth="1"/>
    <col min="3085" max="3085" width="9.69140625" style="34" customWidth="1"/>
    <col min="3086" max="3328" width="8.84375" style="34"/>
    <col min="3329" max="3329" width="20.23046875" style="34" customWidth="1"/>
    <col min="3330" max="3330" width="11.4609375" style="34" customWidth="1"/>
    <col min="3331" max="3331" width="16.84375" style="34" customWidth="1"/>
    <col min="3332" max="3333" width="9" style="34" customWidth="1"/>
    <col min="3334" max="3334" width="7.84375" style="34" bestFit="1" customWidth="1"/>
    <col min="3335" max="3335" width="6.3046875" style="34" bestFit="1" customWidth="1"/>
    <col min="3336" max="3336" width="8.84375" style="34"/>
    <col min="3337" max="3338" width="6.23046875" style="34" bestFit="1" customWidth="1"/>
    <col min="3339" max="3339" width="6.69140625" style="34" bestFit="1" customWidth="1"/>
    <col min="3340" max="3340" width="15.4609375" style="34" customWidth="1"/>
    <col min="3341" max="3341" width="9.69140625" style="34" customWidth="1"/>
    <col min="3342" max="3584" width="8.84375" style="34"/>
    <col min="3585" max="3585" width="20.23046875" style="34" customWidth="1"/>
    <col min="3586" max="3586" width="11.4609375" style="34" customWidth="1"/>
    <col min="3587" max="3587" width="16.84375" style="34" customWidth="1"/>
    <col min="3588" max="3589" width="9" style="34" customWidth="1"/>
    <col min="3590" max="3590" width="7.84375" style="34" bestFit="1" customWidth="1"/>
    <col min="3591" max="3591" width="6.3046875" style="34" bestFit="1" customWidth="1"/>
    <col min="3592" max="3592" width="8.84375" style="34"/>
    <col min="3593" max="3594" width="6.23046875" style="34" bestFit="1" customWidth="1"/>
    <col min="3595" max="3595" width="6.69140625" style="34" bestFit="1" customWidth="1"/>
    <col min="3596" max="3596" width="15.4609375" style="34" customWidth="1"/>
    <col min="3597" max="3597" width="9.69140625" style="34" customWidth="1"/>
    <col min="3598" max="3840" width="8.84375" style="34"/>
    <col min="3841" max="3841" width="20.23046875" style="34" customWidth="1"/>
    <col min="3842" max="3842" width="11.4609375" style="34" customWidth="1"/>
    <col min="3843" max="3843" width="16.84375" style="34" customWidth="1"/>
    <col min="3844" max="3845" width="9" style="34" customWidth="1"/>
    <col min="3846" max="3846" width="7.84375" style="34" bestFit="1" customWidth="1"/>
    <col min="3847" max="3847" width="6.3046875" style="34" bestFit="1" customWidth="1"/>
    <col min="3848" max="3848" width="8.84375" style="34"/>
    <col min="3849" max="3850" width="6.23046875" style="34" bestFit="1" customWidth="1"/>
    <col min="3851" max="3851" width="6.69140625" style="34" bestFit="1" customWidth="1"/>
    <col min="3852" max="3852" width="15.4609375" style="34" customWidth="1"/>
    <col min="3853" max="3853" width="9.69140625" style="34" customWidth="1"/>
    <col min="3854" max="4096" width="8.84375" style="34"/>
    <col min="4097" max="4097" width="20.23046875" style="34" customWidth="1"/>
    <col min="4098" max="4098" width="11.4609375" style="34" customWidth="1"/>
    <col min="4099" max="4099" width="16.84375" style="34" customWidth="1"/>
    <col min="4100" max="4101" width="9" style="34" customWidth="1"/>
    <col min="4102" max="4102" width="7.84375" style="34" bestFit="1" customWidth="1"/>
    <col min="4103" max="4103" width="6.3046875" style="34" bestFit="1" customWidth="1"/>
    <col min="4104" max="4104" width="8.84375" style="34"/>
    <col min="4105" max="4106" width="6.23046875" style="34" bestFit="1" customWidth="1"/>
    <col min="4107" max="4107" width="6.69140625" style="34" bestFit="1" customWidth="1"/>
    <col min="4108" max="4108" width="15.4609375" style="34" customWidth="1"/>
    <col min="4109" max="4109" width="9.69140625" style="34" customWidth="1"/>
    <col min="4110" max="4352" width="8.84375" style="34"/>
    <col min="4353" max="4353" width="20.23046875" style="34" customWidth="1"/>
    <col min="4354" max="4354" width="11.4609375" style="34" customWidth="1"/>
    <col min="4355" max="4355" width="16.84375" style="34" customWidth="1"/>
    <col min="4356" max="4357" width="9" style="34" customWidth="1"/>
    <col min="4358" max="4358" width="7.84375" style="34" bestFit="1" customWidth="1"/>
    <col min="4359" max="4359" width="6.3046875" style="34" bestFit="1" customWidth="1"/>
    <col min="4360" max="4360" width="8.84375" style="34"/>
    <col min="4361" max="4362" width="6.23046875" style="34" bestFit="1" customWidth="1"/>
    <col min="4363" max="4363" width="6.69140625" style="34" bestFit="1" customWidth="1"/>
    <col min="4364" max="4364" width="15.4609375" style="34" customWidth="1"/>
    <col min="4365" max="4365" width="9.69140625" style="34" customWidth="1"/>
    <col min="4366" max="4608" width="8.84375" style="34"/>
    <col min="4609" max="4609" width="20.23046875" style="34" customWidth="1"/>
    <col min="4610" max="4610" width="11.4609375" style="34" customWidth="1"/>
    <col min="4611" max="4611" width="16.84375" style="34" customWidth="1"/>
    <col min="4612" max="4613" width="9" style="34" customWidth="1"/>
    <col min="4614" max="4614" width="7.84375" style="34" bestFit="1" customWidth="1"/>
    <col min="4615" max="4615" width="6.3046875" style="34" bestFit="1" customWidth="1"/>
    <col min="4616" max="4616" width="8.84375" style="34"/>
    <col min="4617" max="4618" width="6.23046875" style="34" bestFit="1" customWidth="1"/>
    <col min="4619" max="4619" width="6.69140625" style="34" bestFit="1" customWidth="1"/>
    <col min="4620" max="4620" width="15.4609375" style="34" customWidth="1"/>
    <col min="4621" max="4621" width="9.69140625" style="34" customWidth="1"/>
    <col min="4622" max="4864" width="8.84375" style="34"/>
    <col min="4865" max="4865" width="20.23046875" style="34" customWidth="1"/>
    <col min="4866" max="4866" width="11.4609375" style="34" customWidth="1"/>
    <col min="4867" max="4867" width="16.84375" style="34" customWidth="1"/>
    <col min="4868" max="4869" width="9" style="34" customWidth="1"/>
    <col min="4870" max="4870" width="7.84375" style="34" bestFit="1" customWidth="1"/>
    <col min="4871" max="4871" width="6.3046875" style="34" bestFit="1" customWidth="1"/>
    <col min="4872" max="4872" width="8.84375" style="34"/>
    <col min="4873" max="4874" width="6.23046875" style="34" bestFit="1" customWidth="1"/>
    <col min="4875" max="4875" width="6.69140625" style="34" bestFit="1" customWidth="1"/>
    <col min="4876" max="4876" width="15.4609375" style="34" customWidth="1"/>
    <col min="4877" max="4877" width="9.69140625" style="34" customWidth="1"/>
    <col min="4878" max="5120" width="8.84375" style="34"/>
    <col min="5121" max="5121" width="20.23046875" style="34" customWidth="1"/>
    <col min="5122" max="5122" width="11.4609375" style="34" customWidth="1"/>
    <col min="5123" max="5123" width="16.84375" style="34" customWidth="1"/>
    <col min="5124" max="5125" width="9" style="34" customWidth="1"/>
    <col min="5126" max="5126" width="7.84375" style="34" bestFit="1" customWidth="1"/>
    <col min="5127" max="5127" width="6.3046875" style="34" bestFit="1" customWidth="1"/>
    <col min="5128" max="5128" width="8.84375" style="34"/>
    <col min="5129" max="5130" width="6.23046875" style="34" bestFit="1" customWidth="1"/>
    <col min="5131" max="5131" width="6.69140625" style="34" bestFit="1" customWidth="1"/>
    <col min="5132" max="5132" width="15.4609375" style="34" customWidth="1"/>
    <col min="5133" max="5133" width="9.69140625" style="34" customWidth="1"/>
    <col min="5134" max="5376" width="8.84375" style="34"/>
    <col min="5377" max="5377" width="20.23046875" style="34" customWidth="1"/>
    <col min="5378" max="5378" width="11.4609375" style="34" customWidth="1"/>
    <col min="5379" max="5379" width="16.84375" style="34" customWidth="1"/>
    <col min="5380" max="5381" width="9" style="34" customWidth="1"/>
    <col min="5382" max="5382" width="7.84375" style="34" bestFit="1" customWidth="1"/>
    <col min="5383" max="5383" width="6.3046875" style="34" bestFit="1" customWidth="1"/>
    <col min="5384" max="5384" width="8.84375" style="34"/>
    <col min="5385" max="5386" width="6.23046875" style="34" bestFit="1" customWidth="1"/>
    <col min="5387" max="5387" width="6.69140625" style="34" bestFit="1" customWidth="1"/>
    <col min="5388" max="5388" width="15.4609375" style="34" customWidth="1"/>
    <col min="5389" max="5389" width="9.69140625" style="34" customWidth="1"/>
    <col min="5390" max="5632" width="8.84375" style="34"/>
    <col min="5633" max="5633" width="20.23046875" style="34" customWidth="1"/>
    <col min="5634" max="5634" width="11.4609375" style="34" customWidth="1"/>
    <col min="5635" max="5635" width="16.84375" style="34" customWidth="1"/>
    <col min="5636" max="5637" width="9" style="34" customWidth="1"/>
    <col min="5638" max="5638" width="7.84375" style="34" bestFit="1" customWidth="1"/>
    <col min="5639" max="5639" width="6.3046875" style="34" bestFit="1" customWidth="1"/>
    <col min="5640" max="5640" width="8.84375" style="34"/>
    <col min="5641" max="5642" width="6.23046875" style="34" bestFit="1" customWidth="1"/>
    <col min="5643" max="5643" width="6.69140625" style="34" bestFit="1" customWidth="1"/>
    <col min="5644" max="5644" width="15.4609375" style="34" customWidth="1"/>
    <col min="5645" max="5645" width="9.69140625" style="34" customWidth="1"/>
    <col min="5646" max="5888" width="8.84375" style="34"/>
    <col min="5889" max="5889" width="20.23046875" style="34" customWidth="1"/>
    <col min="5890" max="5890" width="11.4609375" style="34" customWidth="1"/>
    <col min="5891" max="5891" width="16.84375" style="34" customWidth="1"/>
    <col min="5892" max="5893" width="9" style="34" customWidth="1"/>
    <col min="5894" max="5894" width="7.84375" style="34" bestFit="1" customWidth="1"/>
    <col min="5895" max="5895" width="6.3046875" style="34" bestFit="1" customWidth="1"/>
    <col min="5896" max="5896" width="8.84375" style="34"/>
    <col min="5897" max="5898" width="6.23046875" style="34" bestFit="1" customWidth="1"/>
    <col min="5899" max="5899" width="6.69140625" style="34" bestFit="1" customWidth="1"/>
    <col min="5900" max="5900" width="15.4609375" style="34" customWidth="1"/>
    <col min="5901" max="5901" width="9.69140625" style="34" customWidth="1"/>
    <col min="5902" max="6144" width="8.84375" style="34"/>
    <col min="6145" max="6145" width="20.23046875" style="34" customWidth="1"/>
    <col min="6146" max="6146" width="11.4609375" style="34" customWidth="1"/>
    <col min="6147" max="6147" width="16.84375" style="34" customWidth="1"/>
    <col min="6148" max="6149" width="9" style="34" customWidth="1"/>
    <col min="6150" max="6150" width="7.84375" style="34" bestFit="1" customWidth="1"/>
    <col min="6151" max="6151" width="6.3046875" style="34" bestFit="1" customWidth="1"/>
    <col min="6152" max="6152" width="8.84375" style="34"/>
    <col min="6153" max="6154" width="6.23046875" style="34" bestFit="1" customWidth="1"/>
    <col min="6155" max="6155" width="6.69140625" style="34" bestFit="1" customWidth="1"/>
    <col min="6156" max="6156" width="15.4609375" style="34" customWidth="1"/>
    <col min="6157" max="6157" width="9.69140625" style="34" customWidth="1"/>
    <col min="6158" max="6400" width="8.84375" style="34"/>
    <col min="6401" max="6401" width="20.23046875" style="34" customWidth="1"/>
    <col min="6402" max="6402" width="11.4609375" style="34" customWidth="1"/>
    <col min="6403" max="6403" width="16.84375" style="34" customWidth="1"/>
    <col min="6404" max="6405" width="9" style="34" customWidth="1"/>
    <col min="6406" max="6406" width="7.84375" style="34" bestFit="1" customWidth="1"/>
    <col min="6407" max="6407" width="6.3046875" style="34" bestFit="1" customWidth="1"/>
    <col min="6408" max="6408" width="8.84375" style="34"/>
    <col min="6409" max="6410" width="6.23046875" style="34" bestFit="1" customWidth="1"/>
    <col min="6411" max="6411" width="6.69140625" style="34" bestFit="1" customWidth="1"/>
    <col min="6412" max="6412" width="15.4609375" style="34" customWidth="1"/>
    <col min="6413" max="6413" width="9.69140625" style="34" customWidth="1"/>
    <col min="6414" max="6656" width="8.84375" style="34"/>
    <col min="6657" max="6657" width="20.23046875" style="34" customWidth="1"/>
    <col min="6658" max="6658" width="11.4609375" style="34" customWidth="1"/>
    <col min="6659" max="6659" width="16.84375" style="34" customWidth="1"/>
    <col min="6660" max="6661" width="9" style="34" customWidth="1"/>
    <col min="6662" max="6662" width="7.84375" style="34" bestFit="1" customWidth="1"/>
    <col min="6663" max="6663" width="6.3046875" style="34" bestFit="1" customWidth="1"/>
    <col min="6664" max="6664" width="8.84375" style="34"/>
    <col min="6665" max="6666" width="6.23046875" style="34" bestFit="1" customWidth="1"/>
    <col min="6667" max="6667" width="6.69140625" style="34" bestFit="1" customWidth="1"/>
    <col min="6668" max="6668" width="15.4609375" style="34" customWidth="1"/>
    <col min="6669" max="6669" width="9.69140625" style="34" customWidth="1"/>
    <col min="6670" max="6912" width="8.84375" style="34"/>
    <col min="6913" max="6913" width="20.23046875" style="34" customWidth="1"/>
    <col min="6914" max="6914" width="11.4609375" style="34" customWidth="1"/>
    <col min="6915" max="6915" width="16.84375" style="34" customWidth="1"/>
    <col min="6916" max="6917" width="9" style="34" customWidth="1"/>
    <col min="6918" max="6918" width="7.84375" style="34" bestFit="1" customWidth="1"/>
    <col min="6919" max="6919" width="6.3046875" style="34" bestFit="1" customWidth="1"/>
    <col min="6920" max="6920" width="8.84375" style="34"/>
    <col min="6921" max="6922" width="6.23046875" style="34" bestFit="1" customWidth="1"/>
    <col min="6923" max="6923" width="6.69140625" style="34" bestFit="1" customWidth="1"/>
    <col min="6924" max="6924" width="15.4609375" style="34" customWidth="1"/>
    <col min="6925" max="6925" width="9.69140625" style="34" customWidth="1"/>
    <col min="6926" max="7168" width="8.84375" style="34"/>
    <col min="7169" max="7169" width="20.23046875" style="34" customWidth="1"/>
    <col min="7170" max="7170" width="11.4609375" style="34" customWidth="1"/>
    <col min="7171" max="7171" width="16.84375" style="34" customWidth="1"/>
    <col min="7172" max="7173" width="9" style="34" customWidth="1"/>
    <col min="7174" max="7174" width="7.84375" style="34" bestFit="1" customWidth="1"/>
    <col min="7175" max="7175" width="6.3046875" style="34" bestFit="1" customWidth="1"/>
    <col min="7176" max="7176" width="8.84375" style="34"/>
    <col min="7177" max="7178" width="6.23046875" style="34" bestFit="1" customWidth="1"/>
    <col min="7179" max="7179" width="6.69140625" style="34" bestFit="1" customWidth="1"/>
    <col min="7180" max="7180" width="15.4609375" style="34" customWidth="1"/>
    <col min="7181" max="7181" width="9.69140625" style="34" customWidth="1"/>
    <col min="7182" max="7424" width="8.84375" style="34"/>
    <col min="7425" max="7425" width="20.23046875" style="34" customWidth="1"/>
    <col min="7426" max="7426" width="11.4609375" style="34" customWidth="1"/>
    <col min="7427" max="7427" width="16.84375" style="34" customWidth="1"/>
    <col min="7428" max="7429" width="9" style="34" customWidth="1"/>
    <col min="7430" max="7430" width="7.84375" style="34" bestFit="1" customWidth="1"/>
    <col min="7431" max="7431" width="6.3046875" style="34" bestFit="1" customWidth="1"/>
    <col min="7432" max="7432" width="8.84375" style="34"/>
    <col min="7433" max="7434" width="6.23046875" style="34" bestFit="1" customWidth="1"/>
    <col min="7435" max="7435" width="6.69140625" style="34" bestFit="1" customWidth="1"/>
    <col min="7436" max="7436" width="15.4609375" style="34" customWidth="1"/>
    <col min="7437" max="7437" width="9.69140625" style="34" customWidth="1"/>
    <col min="7438" max="7680" width="8.84375" style="34"/>
    <col min="7681" max="7681" width="20.23046875" style="34" customWidth="1"/>
    <col min="7682" max="7682" width="11.4609375" style="34" customWidth="1"/>
    <col min="7683" max="7683" width="16.84375" style="34" customWidth="1"/>
    <col min="7684" max="7685" width="9" style="34" customWidth="1"/>
    <col min="7686" max="7686" width="7.84375" style="34" bestFit="1" customWidth="1"/>
    <col min="7687" max="7687" width="6.3046875" style="34" bestFit="1" customWidth="1"/>
    <col min="7688" max="7688" width="8.84375" style="34"/>
    <col min="7689" max="7690" width="6.23046875" style="34" bestFit="1" customWidth="1"/>
    <col min="7691" max="7691" width="6.69140625" style="34" bestFit="1" customWidth="1"/>
    <col min="7692" max="7692" width="15.4609375" style="34" customWidth="1"/>
    <col min="7693" max="7693" width="9.69140625" style="34" customWidth="1"/>
    <col min="7694" max="7936" width="8.84375" style="34"/>
    <col min="7937" max="7937" width="20.23046875" style="34" customWidth="1"/>
    <col min="7938" max="7938" width="11.4609375" style="34" customWidth="1"/>
    <col min="7939" max="7939" width="16.84375" style="34" customWidth="1"/>
    <col min="7940" max="7941" width="9" style="34" customWidth="1"/>
    <col min="7942" max="7942" width="7.84375" style="34" bestFit="1" customWidth="1"/>
    <col min="7943" max="7943" width="6.3046875" style="34" bestFit="1" customWidth="1"/>
    <col min="7944" max="7944" width="8.84375" style="34"/>
    <col min="7945" max="7946" width="6.23046875" style="34" bestFit="1" customWidth="1"/>
    <col min="7947" max="7947" width="6.69140625" style="34" bestFit="1" customWidth="1"/>
    <col min="7948" max="7948" width="15.4609375" style="34" customWidth="1"/>
    <col min="7949" max="7949" width="9.69140625" style="34" customWidth="1"/>
    <col min="7950" max="8192" width="8.84375" style="34"/>
    <col min="8193" max="8193" width="20.23046875" style="34" customWidth="1"/>
    <col min="8194" max="8194" width="11.4609375" style="34" customWidth="1"/>
    <col min="8195" max="8195" width="16.84375" style="34" customWidth="1"/>
    <col min="8196" max="8197" width="9" style="34" customWidth="1"/>
    <col min="8198" max="8198" width="7.84375" style="34" bestFit="1" customWidth="1"/>
    <col min="8199" max="8199" width="6.3046875" style="34" bestFit="1" customWidth="1"/>
    <col min="8200" max="8200" width="8.84375" style="34"/>
    <col min="8201" max="8202" width="6.23046875" style="34" bestFit="1" customWidth="1"/>
    <col min="8203" max="8203" width="6.69140625" style="34" bestFit="1" customWidth="1"/>
    <col min="8204" max="8204" width="15.4609375" style="34" customWidth="1"/>
    <col min="8205" max="8205" width="9.69140625" style="34" customWidth="1"/>
    <col min="8206" max="8448" width="8.84375" style="34"/>
    <col min="8449" max="8449" width="20.23046875" style="34" customWidth="1"/>
    <col min="8450" max="8450" width="11.4609375" style="34" customWidth="1"/>
    <col min="8451" max="8451" width="16.84375" style="34" customWidth="1"/>
    <col min="8452" max="8453" width="9" style="34" customWidth="1"/>
    <col min="8454" max="8454" width="7.84375" style="34" bestFit="1" customWidth="1"/>
    <col min="8455" max="8455" width="6.3046875" style="34" bestFit="1" customWidth="1"/>
    <col min="8456" max="8456" width="8.84375" style="34"/>
    <col min="8457" max="8458" width="6.23046875" style="34" bestFit="1" customWidth="1"/>
    <col min="8459" max="8459" width="6.69140625" style="34" bestFit="1" customWidth="1"/>
    <col min="8460" max="8460" width="15.4609375" style="34" customWidth="1"/>
    <col min="8461" max="8461" width="9.69140625" style="34" customWidth="1"/>
    <col min="8462" max="8704" width="8.84375" style="34"/>
    <col min="8705" max="8705" width="20.23046875" style="34" customWidth="1"/>
    <col min="8706" max="8706" width="11.4609375" style="34" customWidth="1"/>
    <col min="8707" max="8707" width="16.84375" style="34" customWidth="1"/>
    <col min="8708" max="8709" width="9" style="34" customWidth="1"/>
    <col min="8710" max="8710" width="7.84375" style="34" bestFit="1" customWidth="1"/>
    <col min="8711" max="8711" width="6.3046875" style="34" bestFit="1" customWidth="1"/>
    <col min="8712" max="8712" width="8.84375" style="34"/>
    <col min="8713" max="8714" width="6.23046875" style="34" bestFit="1" customWidth="1"/>
    <col min="8715" max="8715" width="6.69140625" style="34" bestFit="1" customWidth="1"/>
    <col min="8716" max="8716" width="15.4609375" style="34" customWidth="1"/>
    <col min="8717" max="8717" width="9.69140625" style="34" customWidth="1"/>
    <col min="8718" max="8960" width="8.84375" style="34"/>
    <col min="8961" max="8961" width="20.23046875" style="34" customWidth="1"/>
    <col min="8962" max="8962" width="11.4609375" style="34" customWidth="1"/>
    <col min="8963" max="8963" width="16.84375" style="34" customWidth="1"/>
    <col min="8964" max="8965" width="9" style="34" customWidth="1"/>
    <col min="8966" max="8966" width="7.84375" style="34" bestFit="1" customWidth="1"/>
    <col min="8967" max="8967" width="6.3046875" style="34" bestFit="1" customWidth="1"/>
    <col min="8968" max="8968" width="8.84375" style="34"/>
    <col min="8969" max="8970" width="6.23046875" style="34" bestFit="1" customWidth="1"/>
    <col min="8971" max="8971" width="6.69140625" style="34" bestFit="1" customWidth="1"/>
    <col min="8972" max="8972" width="15.4609375" style="34" customWidth="1"/>
    <col min="8973" max="8973" width="9.69140625" style="34" customWidth="1"/>
    <col min="8974" max="9216" width="8.84375" style="34"/>
    <col min="9217" max="9217" width="20.23046875" style="34" customWidth="1"/>
    <col min="9218" max="9218" width="11.4609375" style="34" customWidth="1"/>
    <col min="9219" max="9219" width="16.84375" style="34" customWidth="1"/>
    <col min="9220" max="9221" width="9" style="34" customWidth="1"/>
    <col min="9222" max="9222" width="7.84375" style="34" bestFit="1" customWidth="1"/>
    <col min="9223" max="9223" width="6.3046875" style="34" bestFit="1" customWidth="1"/>
    <col min="9224" max="9224" width="8.84375" style="34"/>
    <col min="9225" max="9226" width="6.23046875" style="34" bestFit="1" customWidth="1"/>
    <col min="9227" max="9227" width="6.69140625" style="34" bestFit="1" customWidth="1"/>
    <col min="9228" max="9228" width="15.4609375" style="34" customWidth="1"/>
    <col min="9229" max="9229" width="9.69140625" style="34" customWidth="1"/>
    <col min="9230" max="9472" width="8.84375" style="34"/>
    <col min="9473" max="9473" width="20.23046875" style="34" customWidth="1"/>
    <col min="9474" max="9474" width="11.4609375" style="34" customWidth="1"/>
    <col min="9475" max="9475" width="16.84375" style="34" customWidth="1"/>
    <col min="9476" max="9477" width="9" style="34" customWidth="1"/>
    <col min="9478" max="9478" width="7.84375" style="34" bestFit="1" customWidth="1"/>
    <col min="9479" max="9479" width="6.3046875" style="34" bestFit="1" customWidth="1"/>
    <col min="9480" max="9480" width="8.84375" style="34"/>
    <col min="9481" max="9482" width="6.23046875" style="34" bestFit="1" customWidth="1"/>
    <col min="9483" max="9483" width="6.69140625" style="34" bestFit="1" customWidth="1"/>
    <col min="9484" max="9484" width="15.4609375" style="34" customWidth="1"/>
    <col min="9485" max="9485" width="9.69140625" style="34" customWidth="1"/>
    <col min="9486" max="9728" width="8.84375" style="34"/>
    <col min="9729" max="9729" width="20.23046875" style="34" customWidth="1"/>
    <col min="9730" max="9730" width="11.4609375" style="34" customWidth="1"/>
    <col min="9731" max="9731" width="16.84375" style="34" customWidth="1"/>
    <col min="9732" max="9733" width="9" style="34" customWidth="1"/>
    <col min="9734" max="9734" width="7.84375" style="34" bestFit="1" customWidth="1"/>
    <col min="9735" max="9735" width="6.3046875" style="34" bestFit="1" customWidth="1"/>
    <col min="9736" max="9736" width="8.84375" style="34"/>
    <col min="9737" max="9738" width="6.23046875" style="34" bestFit="1" customWidth="1"/>
    <col min="9739" max="9739" width="6.69140625" style="34" bestFit="1" customWidth="1"/>
    <col min="9740" max="9740" width="15.4609375" style="34" customWidth="1"/>
    <col min="9741" max="9741" width="9.69140625" style="34" customWidth="1"/>
    <col min="9742" max="9984" width="8.84375" style="34"/>
    <col min="9985" max="9985" width="20.23046875" style="34" customWidth="1"/>
    <col min="9986" max="9986" width="11.4609375" style="34" customWidth="1"/>
    <col min="9987" max="9987" width="16.84375" style="34" customWidth="1"/>
    <col min="9988" max="9989" width="9" style="34" customWidth="1"/>
    <col min="9990" max="9990" width="7.84375" style="34" bestFit="1" customWidth="1"/>
    <col min="9991" max="9991" width="6.3046875" style="34" bestFit="1" customWidth="1"/>
    <col min="9992" max="9992" width="8.84375" style="34"/>
    <col min="9993" max="9994" width="6.23046875" style="34" bestFit="1" customWidth="1"/>
    <col min="9995" max="9995" width="6.69140625" style="34" bestFit="1" customWidth="1"/>
    <col min="9996" max="9996" width="15.4609375" style="34" customWidth="1"/>
    <col min="9997" max="9997" width="9.69140625" style="34" customWidth="1"/>
    <col min="9998" max="10240" width="8.84375" style="34"/>
    <col min="10241" max="10241" width="20.23046875" style="34" customWidth="1"/>
    <col min="10242" max="10242" width="11.4609375" style="34" customWidth="1"/>
    <col min="10243" max="10243" width="16.84375" style="34" customWidth="1"/>
    <col min="10244" max="10245" width="9" style="34" customWidth="1"/>
    <col min="10246" max="10246" width="7.84375" style="34" bestFit="1" customWidth="1"/>
    <col min="10247" max="10247" width="6.3046875" style="34" bestFit="1" customWidth="1"/>
    <col min="10248" max="10248" width="8.84375" style="34"/>
    <col min="10249" max="10250" width="6.23046875" style="34" bestFit="1" customWidth="1"/>
    <col min="10251" max="10251" width="6.69140625" style="34" bestFit="1" customWidth="1"/>
    <col min="10252" max="10252" width="15.4609375" style="34" customWidth="1"/>
    <col min="10253" max="10253" width="9.69140625" style="34" customWidth="1"/>
    <col min="10254" max="10496" width="8.84375" style="34"/>
    <col min="10497" max="10497" width="20.23046875" style="34" customWidth="1"/>
    <col min="10498" max="10498" width="11.4609375" style="34" customWidth="1"/>
    <col min="10499" max="10499" width="16.84375" style="34" customWidth="1"/>
    <col min="10500" max="10501" width="9" style="34" customWidth="1"/>
    <col min="10502" max="10502" width="7.84375" style="34" bestFit="1" customWidth="1"/>
    <col min="10503" max="10503" width="6.3046875" style="34" bestFit="1" customWidth="1"/>
    <col min="10504" max="10504" width="8.84375" style="34"/>
    <col min="10505" max="10506" width="6.23046875" style="34" bestFit="1" customWidth="1"/>
    <col min="10507" max="10507" width="6.69140625" style="34" bestFit="1" customWidth="1"/>
    <col min="10508" max="10508" width="15.4609375" style="34" customWidth="1"/>
    <col min="10509" max="10509" width="9.69140625" style="34" customWidth="1"/>
    <col min="10510" max="10752" width="8.84375" style="34"/>
    <col min="10753" max="10753" width="20.23046875" style="34" customWidth="1"/>
    <col min="10754" max="10754" width="11.4609375" style="34" customWidth="1"/>
    <col min="10755" max="10755" width="16.84375" style="34" customWidth="1"/>
    <col min="10756" max="10757" width="9" style="34" customWidth="1"/>
    <col min="10758" max="10758" width="7.84375" style="34" bestFit="1" customWidth="1"/>
    <col min="10759" max="10759" width="6.3046875" style="34" bestFit="1" customWidth="1"/>
    <col min="10760" max="10760" width="8.84375" style="34"/>
    <col min="10761" max="10762" width="6.23046875" style="34" bestFit="1" customWidth="1"/>
    <col min="10763" max="10763" width="6.69140625" style="34" bestFit="1" customWidth="1"/>
    <col min="10764" max="10764" width="15.4609375" style="34" customWidth="1"/>
    <col min="10765" max="10765" width="9.69140625" style="34" customWidth="1"/>
    <col min="10766" max="11008" width="8.84375" style="34"/>
    <col min="11009" max="11009" width="20.23046875" style="34" customWidth="1"/>
    <col min="11010" max="11010" width="11.4609375" style="34" customWidth="1"/>
    <col min="11011" max="11011" width="16.84375" style="34" customWidth="1"/>
    <col min="11012" max="11013" width="9" style="34" customWidth="1"/>
    <col min="11014" max="11014" width="7.84375" style="34" bestFit="1" customWidth="1"/>
    <col min="11015" max="11015" width="6.3046875" style="34" bestFit="1" customWidth="1"/>
    <col min="11016" max="11016" width="8.84375" style="34"/>
    <col min="11017" max="11018" width="6.23046875" style="34" bestFit="1" customWidth="1"/>
    <col min="11019" max="11019" width="6.69140625" style="34" bestFit="1" customWidth="1"/>
    <col min="11020" max="11020" width="15.4609375" style="34" customWidth="1"/>
    <col min="11021" max="11021" width="9.69140625" style="34" customWidth="1"/>
    <col min="11022" max="11264" width="8.84375" style="34"/>
    <col min="11265" max="11265" width="20.23046875" style="34" customWidth="1"/>
    <col min="11266" max="11266" width="11.4609375" style="34" customWidth="1"/>
    <col min="11267" max="11267" width="16.84375" style="34" customWidth="1"/>
    <col min="11268" max="11269" width="9" style="34" customWidth="1"/>
    <col min="11270" max="11270" width="7.84375" style="34" bestFit="1" customWidth="1"/>
    <col min="11271" max="11271" width="6.3046875" style="34" bestFit="1" customWidth="1"/>
    <col min="11272" max="11272" width="8.84375" style="34"/>
    <col min="11273" max="11274" width="6.23046875" style="34" bestFit="1" customWidth="1"/>
    <col min="11275" max="11275" width="6.69140625" style="34" bestFit="1" customWidth="1"/>
    <col min="11276" max="11276" width="15.4609375" style="34" customWidth="1"/>
    <col min="11277" max="11277" width="9.69140625" style="34" customWidth="1"/>
    <col min="11278" max="11520" width="8.84375" style="34"/>
    <col min="11521" max="11521" width="20.23046875" style="34" customWidth="1"/>
    <col min="11522" max="11522" width="11.4609375" style="34" customWidth="1"/>
    <col min="11523" max="11523" width="16.84375" style="34" customWidth="1"/>
    <col min="11524" max="11525" width="9" style="34" customWidth="1"/>
    <col min="11526" max="11526" width="7.84375" style="34" bestFit="1" customWidth="1"/>
    <col min="11527" max="11527" width="6.3046875" style="34" bestFit="1" customWidth="1"/>
    <col min="11528" max="11528" width="8.84375" style="34"/>
    <col min="11529" max="11530" width="6.23046875" style="34" bestFit="1" customWidth="1"/>
    <col min="11531" max="11531" width="6.69140625" style="34" bestFit="1" customWidth="1"/>
    <col min="11532" max="11532" width="15.4609375" style="34" customWidth="1"/>
    <col min="11533" max="11533" width="9.69140625" style="34" customWidth="1"/>
    <col min="11534" max="11776" width="8.84375" style="34"/>
    <col min="11777" max="11777" width="20.23046875" style="34" customWidth="1"/>
    <col min="11778" max="11778" width="11.4609375" style="34" customWidth="1"/>
    <col min="11779" max="11779" width="16.84375" style="34" customWidth="1"/>
    <col min="11780" max="11781" width="9" style="34" customWidth="1"/>
    <col min="11782" max="11782" width="7.84375" style="34" bestFit="1" customWidth="1"/>
    <col min="11783" max="11783" width="6.3046875" style="34" bestFit="1" customWidth="1"/>
    <col min="11784" max="11784" width="8.84375" style="34"/>
    <col min="11785" max="11786" width="6.23046875" style="34" bestFit="1" customWidth="1"/>
    <col min="11787" max="11787" width="6.69140625" style="34" bestFit="1" customWidth="1"/>
    <col min="11788" max="11788" width="15.4609375" style="34" customWidth="1"/>
    <col min="11789" max="11789" width="9.69140625" style="34" customWidth="1"/>
    <col min="11790" max="12032" width="8.84375" style="34"/>
    <col min="12033" max="12033" width="20.23046875" style="34" customWidth="1"/>
    <col min="12034" max="12034" width="11.4609375" style="34" customWidth="1"/>
    <col min="12035" max="12035" width="16.84375" style="34" customWidth="1"/>
    <col min="12036" max="12037" width="9" style="34" customWidth="1"/>
    <col min="12038" max="12038" width="7.84375" style="34" bestFit="1" customWidth="1"/>
    <col min="12039" max="12039" width="6.3046875" style="34" bestFit="1" customWidth="1"/>
    <col min="12040" max="12040" width="8.84375" style="34"/>
    <col min="12041" max="12042" width="6.23046875" style="34" bestFit="1" customWidth="1"/>
    <col min="12043" max="12043" width="6.69140625" style="34" bestFit="1" customWidth="1"/>
    <col min="12044" max="12044" width="15.4609375" style="34" customWidth="1"/>
    <col min="12045" max="12045" width="9.69140625" style="34" customWidth="1"/>
    <col min="12046" max="12288" width="8.84375" style="34"/>
    <col min="12289" max="12289" width="20.23046875" style="34" customWidth="1"/>
    <col min="12290" max="12290" width="11.4609375" style="34" customWidth="1"/>
    <col min="12291" max="12291" width="16.84375" style="34" customWidth="1"/>
    <col min="12292" max="12293" width="9" style="34" customWidth="1"/>
    <col min="12294" max="12294" width="7.84375" style="34" bestFit="1" customWidth="1"/>
    <col min="12295" max="12295" width="6.3046875" style="34" bestFit="1" customWidth="1"/>
    <col min="12296" max="12296" width="8.84375" style="34"/>
    <col min="12297" max="12298" width="6.23046875" style="34" bestFit="1" customWidth="1"/>
    <col min="12299" max="12299" width="6.69140625" style="34" bestFit="1" customWidth="1"/>
    <col min="12300" max="12300" width="15.4609375" style="34" customWidth="1"/>
    <col min="12301" max="12301" width="9.69140625" style="34" customWidth="1"/>
    <col min="12302" max="12544" width="8.84375" style="34"/>
    <col min="12545" max="12545" width="20.23046875" style="34" customWidth="1"/>
    <col min="12546" max="12546" width="11.4609375" style="34" customWidth="1"/>
    <col min="12547" max="12547" width="16.84375" style="34" customWidth="1"/>
    <col min="12548" max="12549" width="9" style="34" customWidth="1"/>
    <col min="12550" max="12550" width="7.84375" style="34" bestFit="1" customWidth="1"/>
    <col min="12551" max="12551" width="6.3046875" style="34" bestFit="1" customWidth="1"/>
    <col min="12552" max="12552" width="8.84375" style="34"/>
    <col min="12553" max="12554" width="6.23046875" style="34" bestFit="1" customWidth="1"/>
    <col min="12555" max="12555" width="6.69140625" style="34" bestFit="1" customWidth="1"/>
    <col min="12556" max="12556" width="15.4609375" style="34" customWidth="1"/>
    <col min="12557" max="12557" width="9.69140625" style="34" customWidth="1"/>
    <col min="12558" max="12800" width="8.84375" style="34"/>
    <col min="12801" max="12801" width="20.23046875" style="34" customWidth="1"/>
    <col min="12802" max="12802" width="11.4609375" style="34" customWidth="1"/>
    <col min="12803" max="12803" width="16.84375" style="34" customWidth="1"/>
    <col min="12804" max="12805" width="9" style="34" customWidth="1"/>
    <col min="12806" max="12806" width="7.84375" style="34" bestFit="1" customWidth="1"/>
    <col min="12807" max="12807" width="6.3046875" style="34" bestFit="1" customWidth="1"/>
    <col min="12808" max="12808" width="8.84375" style="34"/>
    <col min="12809" max="12810" width="6.23046875" style="34" bestFit="1" customWidth="1"/>
    <col min="12811" max="12811" width="6.69140625" style="34" bestFit="1" customWidth="1"/>
    <col min="12812" max="12812" width="15.4609375" style="34" customWidth="1"/>
    <col min="12813" max="12813" width="9.69140625" style="34" customWidth="1"/>
    <col min="12814" max="13056" width="8.84375" style="34"/>
    <col min="13057" max="13057" width="20.23046875" style="34" customWidth="1"/>
    <col min="13058" max="13058" width="11.4609375" style="34" customWidth="1"/>
    <col min="13059" max="13059" width="16.84375" style="34" customWidth="1"/>
    <col min="13060" max="13061" width="9" style="34" customWidth="1"/>
    <col min="13062" max="13062" width="7.84375" style="34" bestFit="1" customWidth="1"/>
    <col min="13063" max="13063" width="6.3046875" style="34" bestFit="1" customWidth="1"/>
    <col min="13064" max="13064" width="8.84375" style="34"/>
    <col min="13065" max="13066" width="6.23046875" style="34" bestFit="1" customWidth="1"/>
    <col min="13067" max="13067" width="6.69140625" style="34" bestFit="1" customWidth="1"/>
    <col min="13068" max="13068" width="15.4609375" style="34" customWidth="1"/>
    <col min="13069" max="13069" width="9.69140625" style="34" customWidth="1"/>
    <col min="13070" max="13312" width="8.84375" style="34"/>
    <col min="13313" max="13313" width="20.23046875" style="34" customWidth="1"/>
    <col min="13314" max="13314" width="11.4609375" style="34" customWidth="1"/>
    <col min="13315" max="13315" width="16.84375" style="34" customWidth="1"/>
    <col min="13316" max="13317" width="9" style="34" customWidth="1"/>
    <col min="13318" max="13318" width="7.84375" style="34" bestFit="1" customWidth="1"/>
    <col min="13319" max="13319" width="6.3046875" style="34" bestFit="1" customWidth="1"/>
    <col min="13320" max="13320" width="8.84375" style="34"/>
    <col min="13321" max="13322" width="6.23046875" style="34" bestFit="1" customWidth="1"/>
    <col min="13323" max="13323" width="6.69140625" style="34" bestFit="1" customWidth="1"/>
    <col min="13324" max="13324" width="15.4609375" style="34" customWidth="1"/>
    <col min="13325" max="13325" width="9.69140625" style="34" customWidth="1"/>
    <col min="13326" max="13568" width="8.84375" style="34"/>
    <col min="13569" max="13569" width="20.23046875" style="34" customWidth="1"/>
    <col min="13570" max="13570" width="11.4609375" style="34" customWidth="1"/>
    <col min="13571" max="13571" width="16.84375" style="34" customWidth="1"/>
    <col min="13572" max="13573" width="9" style="34" customWidth="1"/>
    <col min="13574" max="13574" width="7.84375" style="34" bestFit="1" customWidth="1"/>
    <col min="13575" max="13575" width="6.3046875" style="34" bestFit="1" customWidth="1"/>
    <col min="13576" max="13576" width="8.84375" style="34"/>
    <col min="13577" max="13578" width="6.23046875" style="34" bestFit="1" customWidth="1"/>
    <col min="13579" max="13579" width="6.69140625" style="34" bestFit="1" customWidth="1"/>
    <col min="13580" max="13580" width="15.4609375" style="34" customWidth="1"/>
    <col min="13581" max="13581" width="9.69140625" style="34" customWidth="1"/>
    <col min="13582" max="13824" width="8.84375" style="34"/>
    <col min="13825" max="13825" width="20.23046875" style="34" customWidth="1"/>
    <col min="13826" max="13826" width="11.4609375" style="34" customWidth="1"/>
    <col min="13827" max="13827" width="16.84375" style="34" customWidth="1"/>
    <col min="13828" max="13829" width="9" style="34" customWidth="1"/>
    <col min="13830" max="13830" width="7.84375" style="34" bestFit="1" customWidth="1"/>
    <col min="13831" max="13831" width="6.3046875" style="34" bestFit="1" customWidth="1"/>
    <col min="13832" max="13832" width="8.84375" style="34"/>
    <col min="13833" max="13834" width="6.23046875" style="34" bestFit="1" customWidth="1"/>
    <col min="13835" max="13835" width="6.69140625" style="34" bestFit="1" customWidth="1"/>
    <col min="13836" max="13836" width="15.4609375" style="34" customWidth="1"/>
    <col min="13837" max="13837" width="9.69140625" style="34" customWidth="1"/>
    <col min="13838" max="14080" width="8.84375" style="34"/>
    <col min="14081" max="14081" width="20.23046875" style="34" customWidth="1"/>
    <col min="14082" max="14082" width="11.4609375" style="34" customWidth="1"/>
    <col min="14083" max="14083" width="16.84375" style="34" customWidth="1"/>
    <col min="14084" max="14085" width="9" style="34" customWidth="1"/>
    <col min="14086" max="14086" width="7.84375" style="34" bestFit="1" customWidth="1"/>
    <col min="14087" max="14087" width="6.3046875" style="34" bestFit="1" customWidth="1"/>
    <col min="14088" max="14088" width="8.84375" style="34"/>
    <col min="14089" max="14090" width="6.23046875" style="34" bestFit="1" customWidth="1"/>
    <col min="14091" max="14091" width="6.69140625" style="34" bestFit="1" customWidth="1"/>
    <col min="14092" max="14092" width="15.4609375" style="34" customWidth="1"/>
    <col min="14093" max="14093" width="9.69140625" style="34" customWidth="1"/>
    <col min="14094" max="14336" width="8.84375" style="34"/>
    <col min="14337" max="14337" width="20.23046875" style="34" customWidth="1"/>
    <col min="14338" max="14338" width="11.4609375" style="34" customWidth="1"/>
    <col min="14339" max="14339" width="16.84375" style="34" customWidth="1"/>
    <col min="14340" max="14341" width="9" style="34" customWidth="1"/>
    <col min="14342" max="14342" width="7.84375" style="34" bestFit="1" customWidth="1"/>
    <col min="14343" max="14343" width="6.3046875" style="34" bestFit="1" customWidth="1"/>
    <col min="14344" max="14344" width="8.84375" style="34"/>
    <col min="14345" max="14346" width="6.23046875" style="34" bestFit="1" customWidth="1"/>
    <col min="14347" max="14347" width="6.69140625" style="34" bestFit="1" customWidth="1"/>
    <col min="14348" max="14348" width="15.4609375" style="34" customWidth="1"/>
    <col min="14349" max="14349" width="9.69140625" style="34" customWidth="1"/>
    <col min="14350" max="14592" width="8.84375" style="34"/>
    <col min="14593" max="14593" width="20.23046875" style="34" customWidth="1"/>
    <col min="14594" max="14594" width="11.4609375" style="34" customWidth="1"/>
    <col min="14595" max="14595" width="16.84375" style="34" customWidth="1"/>
    <col min="14596" max="14597" width="9" style="34" customWidth="1"/>
    <col min="14598" max="14598" width="7.84375" style="34" bestFit="1" customWidth="1"/>
    <col min="14599" max="14599" width="6.3046875" style="34" bestFit="1" customWidth="1"/>
    <col min="14600" max="14600" width="8.84375" style="34"/>
    <col min="14601" max="14602" width="6.23046875" style="34" bestFit="1" customWidth="1"/>
    <col min="14603" max="14603" width="6.69140625" style="34" bestFit="1" customWidth="1"/>
    <col min="14604" max="14604" width="15.4609375" style="34" customWidth="1"/>
    <col min="14605" max="14605" width="9.69140625" style="34" customWidth="1"/>
    <col min="14606" max="14848" width="8.84375" style="34"/>
    <col min="14849" max="14849" width="20.23046875" style="34" customWidth="1"/>
    <col min="14850" max="14850" width="11.4609375" style="34" customWidth="1"/>
    <col min="14851" max="14851" width="16.84375" style="34" customWidth="1"/>
    <col min="14852" max="14853" width="9" style="34" customWidth="1"/>
    <col min="14854" max="14854" width="7.84375" style="34" bestFit="1" customWidth="1"/>
    <col min="14855" max="14855" width="6.3046875" style="34" bestFit="1" customWidth="1"/>
    <col min="14856" max="14856" width="8.84375" style="34"/>
    <col min="14857" max="14858" width="6.23046875" style="34" bestFit="1" customWidth="1"/>
    <col min="14859" max="14859" width="6.69140625" style="34" bestFit="1" customWidth="1"/>
    <col min="14860" max="14860" width="15.4609375" style="34" customWidth="1"/>
    <col min="14861" max="14861" width="9.69140625" style="34" customWidth="1"/>
    <col min="14862" max="15104" width="8.84375" style="34"/>
    <col min="15105" max="15105" width="20.23046875" style="34" customWidth="1"/>
    <col min="15106" max="15106" width="11.4609375" style="34" customWidth="1"/>
    <col min="15107" max="15107" width="16.84375" style="34" customWidth="1"/>
    <col min="15108" max="15109" width="9" style="34" customWidth="1"/>
    <col min="15110" max="15110" width="7.84375" style="34" bestFit="1" customWidth="1"/>
    <col min="15111" max="15111" width="6.3046875" style="34" bestFit="1" customWidth="1"/>
    <col min="15112" max="15112" width="8.84375" style="34"/>
    <col min="15113" max="15114" width="6.23046875" style="34" bestFit="1" customWidth="1"/>
    <col min="15115" max="15115" width="6.69140625" style="34" bestFit="1" customWidth="1"/>
    <col min="15116" max="15116" width="15.4609375" style="34" customWidth="1"/>
    <col min="15117" max="15117" width="9.69140625" style="34" customWidth="1"/>
    <col min="15118" max="15360" width="8.84375" style="34"/>
    <col min="15361" max="15361" width="20.23046875" style="34" customWidth="1"/>
    <col min="15362" max="15362" width="11.4609375" style="34" customWidth="1"/>
    <col min="15363" max="15363" width="16.84375" style="34" customWidth="1"/>
    <col min="15364" max="15365" width="9" style="34" customWidth="1"/>
    <col min="15366" max="15366" width="7.84375" style="34" bestFit="1" customWidth="1"/>
    <col min="15367" max="15367" width="6.3046875" style="34" bestFit="1" customWidth="1"/>
    <col min="15368" max="15368" width="8.84375" style="34"/>
    <col min="15369" max="15370" width="6.23046875" style="34" bestFit="1" customWidth="1"/>
    <col min="15371" max="15371" width="6.69140625" style="34" bestFit="1" customWidth="1"/>
    <col min="15372" max="15372" width="15.4609375" style="34" customWidth="1"/>
    <col min="15373" max="15373" width="9.69140625" style="34" customWidth="1"/>
    <col min="15374" max="15616" width="8.84375" style="34"/>
    <col min="15617" max="15617" width="20.23046875" style="34" customWidth="1"/>
    <col min="15618" max="15618" width="11.4609375" style="34" customWidth="1"/>
    <col min="15619" max="15619" width="16.84375" style="34" customWidth="1"/>
    <col min="15620" max="15621" width="9" style="34" customWidth="1"/>
    <col min="15622" max="15622" width="7.84375" style="34" bestFit="1" customWidth="1"/>
    <col min="15623" max="15623" width="6.3046875" style="34" bestFit="1" customWidth="1"/>
    <col min="15624" max="15624" width="8.84375" style="34"/>
    <col min="15625" max="15626" width="6.23046875" style="34" bestFit="1" customWidth="1"/>
    <col min="15627" max="15627" width="6.69140625" style="34" bestFit="1" customWidth="1"/>
    <col min="15628" max="15628" width="15.4609375" style="34" customWidth="1"/>
    <col min="15629" max="15629" width="9.69140625" style="34" customWidth="1"/>
    <col min="15630" max="15872" width="8.84375" style="34"/>
    <col min="15873" max="15873" width="20.23046875" style="34" customWidth="1"/>
    <col min="15874" max="15874" width="11.4609375" style="34" customWidth="1"/>
    <col min="15875" max="15875" width="16.84375" style="34" customWidth="1"/>
    <col min="15876" max="15877" width="9" style="34" customWidth="1"/>
    <col min="15878" max="15878" width="7.84375" style="34" bestFit="1" customWidth="1"/>
    <col min="15879" max="15879" width="6.3046875" style="34" bestFit="1" customWidth="1"/>
    <col min="15880" max="15880" width="8.84375" style="34"/>
    <col min="15881" max="15882" width="6.23046875" style="34" bestFit="1" customWidth="1"/>
    <col min="15883" max="15883" width="6.69140625" style="34" bestFit="1" customWidth="1"/>
    <col min="15884" max="15884" width="15.4609375" style="34" customWidth="1"/>
    <col min="15885" max="15885" width="9.69140625" style="34" customWidth="1"/>
    <col min="15886" max="16128" width="8.84375" style="34"/>
    <col min="16129" max="16129" width="20.23046875" style="34" customWidth="1"/>
    <col min="16130" max="16130" width="11.4609375" style="34" customWidth="1"/>
    <col min="16131" max="16131" width="16.84375" style="34" customWidth="1"/>
    <col min="16132" max="16133" width="9" style="34" customWidth="1"/>
    <col min="16134" max="16134" width="7.84375" style="34" bestFit="1" customWidth="1"/>
    <col min="16135" max="16135" width="6.3046875" style="34" bestFit="1" customWidth="1"/>
    <col min="16136" max="16136" width="8.84375" style="34"/>
    <col min="16137" max="16138" width="6.23046875" style="34" bestFit="1" customWidth="1"/>
    <col min="16139" max="16139" width="6.69140625" style="34" bestFit="1" customWidth="1"/>
    <col min="16140" max="16140" width="15.4609375" style="34" customWidth="1"/>
    <col min="16141" max="16141" width="9.69140625" style="34" customWidth="1"/>
    <col min="16142" max="16384" width="8.84375" style="34"/>
  </cols>
  <sheetData>
    <row r="1" spans="1:5" s="107" customFormat="1" ht="19.5" customHeight="1">
      <c r="A1" s="116" t="s">
        <v>274</v>
      </c>
      <c r="B1" s="274"/>
    </row>
    <row r="2" spans="1:5" s="107" customFormat="1" ht="15.75" customHeight="1">
      <c r="A2" s="206"/>
      <c r="B2" s="274"/>
    </row>
    <row r="4" spans="1:5" s="265" customFormat="1" ht="39">
      <c r="A4" s="261" t="s">
        <v>419</v>
      </c>
      <c r="B4" s="279" t="s">
        <v>420</v>
      </c>
      <c r="C4" s="279" t="s">
        <v>422</v>
      </c>
      <c r="D4" s="263" t="s">
        <v>399</v>
      </c>
      <c r="E4" s="264" t="s">
        <v>423</v>
      </c>
    </row>
    <row r="5" spans="1:5" s="265" customFormat="1" ht="19.5" customHeight="1">
      <c r="A5" s="261"/>
      <c r="B5" s="279"/>
      <c r="C5" s="280"/>
      <c r="D5" s="281"/>
      <c r="E5" s="282" t="s">
        <v>267</v>
      </c>
    </row>
    <row r="6" spans="1:5" s="265" customFormat="1" ht="29.25" customHeight="1">
      <c r="A6" s="283" t="s">
        <v>439</v>
      </c>
      <c r="B6" s="284" t="s">
        <v>440</v>
      </c>
      <c r="C6" s="285"/>
      <c r="D6" s="267"/>
      <c r="E6" s="286"/>
    </row>
    <row r="7" spans="1:5" s="107" customFormat="1" ht="30" customHeight="1">
      <c r="A7" s="268" t="s">
        <v>441</v>
      </c>
      <c r="C7" s="275"/>
      <c r="E7" s="287"/>
    </row>
    <row r="8" spans="1:5" s="107" customFormat="1" ht="16.5" customHeight="1">
      <c r="A8" s="194" t="s">
        <v>149</v>
      </c>
      <c r="B8" s="284"/>
      <c r="C8" s="198"/>
      <c r="D8" s="288">
        <v>0.2</v>
      </c>
      <c r="E8" s="192">
        <f>C8*D8</f>
        <v>0</v>
      </c>
    </row>
    <row r="9" spans="1:5" s="107" customFormat="1" ht="16.5" customHeight="1">
      <c r="A9" s="107" t="s">
        <v>30</v>
      </c>
      <c r="B9" s="284"/>
      <c r="C9" s="198"/>
      <c r="D9" s="288">
        <v>0.15</v>
      </c>
      <c r="E9" s="192">
        <f>C9*D9</f>
        <v>0</v>
      </c>
    </row>
    <row r="10" spans="1:5" s="107" customFormat="1" ht="15.75" customHeight="1">
      <c r="A10" s="107" t="s">
        <v>442</v>
      </c>
      <c r="B10" s="284"/>
      <c r="C10" s="275"/>
      <c r="D10" s="288"/>
      <c r="E10" s="289">
        <f>E8+E9</f>
        <v>0</v>
      </c>
    </row>
    <row r="11" spans="1:5" s="107" customFormat="1" ht="33" customHeight="1">
      <c r="A11" s="268" t="s">
        <v>443</v>
      </c>
      <c r="B11" s="284"/>
      <c r="C11" s="275"/>
      <c r="D11" s="288"/>
      <c r="E11" s="192"/>
    </row>
    <row r="12" spans="1:5" s="107" customFormat="1" ht="16.5" customHeight="1">
      <c r="A12" s="194" t="s">
        <v>149</v>
      </c>
      <c r="B12" s="284"/>
      <c r="C12" s="198"/>
      <c r="D12" s="288">
        <v>0.2</v>
      </c>
      <c r="E12" s="192">
        <f>C12*D12</f>
        <v>0</v>
      </c>
    </row>
    <row r="13" spans="1:5" s="107" customFormat="1" ht="16.5" customHeight="1">
      <c r="A13" s="107" t="s">
        <v>30</v>
      </c>
      <c r="B13" s="284"/>
      <c r="C13" s="198"/>
      <c r="D13" s="288">
        <v>0.15</v>
      </c>
      <c r="E13" s="192">
        <f>C13*D13</f>
        <v>0</v>
      </c>
    </row>
    <row r="14" spans="1:5" s="107" customFormat="1" ht="16.5" customHeight="1">
      <c r="A14" s="107" t="s">
        <v>444</v>
      </c>
      <c r="B14" s="284"/>
      <c r="C14" s="275"/>
      <c r="D14" s="288"/>
      <c r="E14" s="289">
        <f>E12+E13</f>
        <v>0</v>
      </c>
    </row>
    <row r="15" spans="1:5" s="107" customFormat="1" ht="16.5" customHeight="1">
      <c r="A15" s="268" t="s">
        <v>445</v>
      </c>
      <c r="B15" s="284"/>
      <c r="C15" s="275"/>
      <c r="D15" s="290"/>
      <c r="E15" s="192"/>
    </row>
    <row r="16" spans="1:5" s="107" customFormat="1" ht="16.5" customHeight="1">
      <c r="A16" s="194" t="s">
        <v>149</v>
      </c>
      <c r="B16" s="284"/>
      <c r="C16" s="198"/>
      <c r="D16" s="288">
        <v>0.2</v>
      </c>
      <c r="E16" s="192">
        <f>C16*D16</f>
        <v>0</v>
      </c>
    </row>
    <row r="17" spans="1:5" s="107" customFormat="1" ht="16.5" customHeight="1">
      <c r="A17" s="107" t="s">
        <v>30</v>
      </c>
      <c r="B17" s="284"/>
      <c r="C17" s="198"/>
      <c r="D17" s="288">
        <v>0.15</v>
      </c>
      <c r="E17" s="192">
        <f>C17*D17</f>
        <v>0</v>
      </c>
    </row>
    <row r="18" spans="1:5" s="107" customFormat="1" ht="16.5" customHeight="1">
      <c r="A18" s="107" t="s">
        <v>446</v>
      </c>
      <c r="B18" s="284"/>
      <c r="C18" s="275"/>
      <c r="D18" s="288"/>
      <c r="E18" s="289">
        <f>E16+E17</f>
        <v>0</v>
      </c>
    </row>
    <row r="19" spans="1:5" s="107" customFormat="1" ht="16.5" customHeight="1">
      <c r="A19" s="194"/>
      <c r="B19" s="284"/>
      <c r="C19" s="275"/>
      <c r="D19" s="288"/>
      <c r="E19" s="192"/>
    </row>
    <row r="20" spans="1:5" s="107" customFormat="1" ht="63" customHeight="1">
      <c r="A20" s="268" t="s">
        <v>447</v>
      </c>
      <c r="B20" s="284" t="s">
        <v>448</v>
      </c>
      <c r="C20" s="275"/>
      <c r="D20" s="288"/>
      <c r="E20" s="192"/>
    </row>
    <row r="21" spans="1:5" s="107" customFormat="1" ht="16.5" customHeight="1">
      <c r="A21" s="194" t="s">
        <v>449</v>
      </c>
      <c r="B21" s="284"/>
      <c r="C21" s="198"/>
      <c r="D21" s="288">
        <v>0.06</v>
      </c>
      <c r="E21" s="192">
        <f>C21*D21</f>
        <v>0</v>
      </c>
    </row>
    <row r="22" spans="1:5" s="107" customFormat="1" ht="16.5" customHeight="1">
      <c r="A22" s="194" t="s">
        <v>450</v>
      </c>
      <c r="B22" s="284"/>
      <c r="C22" s="198"/>
      <c r="D22" s="288">
        <v>0.1</v>
      </c>
      <c r="E22" s="192">
        <f>C22*D22</f>
        <v>0</v>
      </c>
    </row>
    <row r="23" spans="1:5" s="107" customFormat="1" ht="16.5" customHeight="1">
      <c r="A23" s="194" t="s">
        <v>451</v>
      </c>
      <c r="B23" s="284"/>
      <c r="C23" s="275"/>
      <c r="E23" s="289">
        <f>E21+E22</f>
        <v>0</v>
      </c>
    </row>
    <row r="24" spans="1:5" s="107" customFormat="1" ht="12.5">
      <c r="A24" s="194"/>
      <c r="B24" s="284"/>
      <c r="C24" s="275"/>
      <c r="D24" s="288"/>
      <c r="E24" s="192"/>
    </row>
    <row r="25" spans="1:5" s="107" customFormat="1" ht="13.5" thickBot="1">
      <c r="A25" s="259" t="s">
        <v>452</v>
      </c>
      <c r="B25" s="291"/>
      <c r="C25" s="292"/>
      <c r="D25" s="277"/>
      <c r="E25" s="205">
        <f>E10+E14+E18+E23</f>
        <v>0</v>
      </c>
    </row>
    <row r="26" spans="1:5" s="107" customFormat="1" ht="13" thickTop="1">
      <c r="B26" s="274"/>
      <c r="D26" s="271"/>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0"/>
  <sheetViews>
    <sheetView workbookViewId="0"/>
  </sheetViews>
  <sheetFormatPr defaultRowHeight="12.5"/>
  <cols>
    <col min="1" max="1" width="27.69140625" style="107" customWidth="1"/>
    <col min="2" max="2" width="11.84375" style="107" customWidth="1"/>
    <col min="3" max="5" width="16.84375" style="107" customWidth="1"/>
    <col min="6" max="6" width="7.84375" style="107" bestFit="1" customWidth="1"/>
    <col min="7" max="256" width="8.84375" style="107"/>
    <col min="257" max="257" width="27.69140625" style="107" customWidth="1"/>
    <col min="258" max="258" width="11.84375" style="107" customWidth="1"/>
    <col min="259" max="261" width="16.84375" style="107" customWidth="1"/>
    <col min="262" max="262" width="7.84375" style="107" bestFit="1" customWidth="1"/>
    <col min="263" max="512" width="8.84375" style="107"/>
    <col min="513" max="513" width="27.69140625" style="107" customWidth="1"/>
    <col min="514" max="514" width="11.84375" style="107" customWidth="1"/>
    <col min="515" max="517" width="16.84375" style="107" customWidth="1"/>
    <col min="518" max="518" width="7.84375" style="107" bestFit="1" customWidth="1"/>
    <col min="519" max="768" width="8.84375" style="107"/>
    <col min="769" max="769" width="27.69140625" style="107" customWidth="1"/>
    <col min="770" max="770" width="11.84375" style="107" customWidth="1"/>
    <col min="771" max="773" width="16.84375" style="107" customWidth="1"/>
    <col min="774" max="774" width="7.84375" style="107" bestFit="1" customWidth="1"/>
    <col min="775" max="1024" width="8.84375" style="107"/>
    <col min="1025" max="1025" width="27.69140625" style="107" customWidth="1"/>
    <col min="1026" max="1026" width="11.84375" style="107" customWidth="1"/>
    <col min="1027" max="1029" width="16.84375" style="107" customWidth="1"/>
    <col min="1030" max="1030" width="7.84375" style="107" bestFit="1" customWidth="1"/>
    <col min="1031" max="1280" width="8.84375" style="107"/>
    <col min="1281" max="1281" width="27.69140625" style="107" customWidth="1"/>
    <col min="1282" max="1282" width="11.84375" style="107" customWidth="1"/>
    <col min="1283" max="1285" width="16.84375" style="107" customWidth="1"/>
    <col min="1286" max="1286" width="7.84375" style="107" bestFit="1" customWidth="1"/>
    <col min="1287" max="1536" width="8.84375" style="107"/>
    <col min="1537" max="1537" width="27.69140625" style="107" customWidth="1"/>
    <col min="1538" max="1538" width="11.84375" style="107" customWidth="1"/>
    <col min="1539" max="1541" width="16.84375" style="107" customWidth="1"/>
    <col min="1542" max="1542" width="7.84375" style="107" bestFit="1" customWidth="1"/>
    <col min="1543" max="1792" width="8.84375" style="107"/>
    <col min="1793" max="1793" width="27.69140625" style="107" customWidth="1"/>
    <col min="1794" max="1794" width="11.84375" style="107" customWidth="1"/>
    <col min="1795" max="1797" width="16.84375" style="107" customWidth="1"/>
    <col min="1798" max="1798" width="7.84375" style="107" bestFit="1" customWidth="1"/>
    <col min="1799" max="2048" width="8.84375" style="107"/>
    <col min="2049" max="2049" width="27.69140625" style="107" customWidth="1"/>
    <col min="2050" max="2050" width="11.84375" style="107" customWidth="1"/>
    <col min="2051" max="2053" width="16.84375" style="107" customWidth="1"/>
    <col min="2054" max="2054" width="7.84375" style="107" bestFit="1" customWidth="1"/>
    <col min="2055" max="2304" width="8.84375" style="107"/>
    <col min="2305" max="2305" width="27.69140625" style="107" customWidth="1"/>
    <col min="2306" max="2306" width="11.84375" style="107" customWidth="1"/>
    <col min="2307" max="2309" width="16.84375" style="107" customWidth="1"/>
    <col min="2310" max="2310" width="7.84375" style="107" bestFit="1" customWidth="1"/>
    <col min="2311" max="2560" width="8.84375" style="107"/>
    <col min="2561" max="2561" width="27.69140625" style="107" customWidth="1"/>
    <col min="2562" max="2562" width="11.84375" style="107" customWidth="1"/>
    <col min="2563" max="2565" width="16.84375" style="107" customWidth="1"/>
    <col min="2566" max="2566" width="7.84375" style="107" bestFit="1" customWidth="1"/>
    <col min="2567" max="2816" width="8.84375" style="107"/>
    <col min="2817" max="2817" width="27.69140625" style="107" customWidth="1"/>
    <col min="2818" max="2818" width="11.84375" style="107" customWidth="1"/>
    <col min="2819" max="2821" width="16.84375" style="107" customWidth="1"/>
    <col min="2822" max="2822" width="7.84375" style="107" bestFit="1" customWidth="1"/>
    <col min="2823" max="3072" width="8.84375" style="107"/>
    <col min="3073" max="3073" width="27.69140625" style="107" customWidth="1"/>
    <col min="3074" max="3074" width="11.84375" style="107" customWidth="1"/>
    <col min="3075" max="3077" width="16.84375" style="107" customWidth="1"/>
    <col min="3078" max="3078" width="7.84375" style="107" bestFit="1" customWidth="1"/>
    <col min="3079" max="3328" width="8.84375" style="107"/>
    <col min="3329" max="3329" width="27.69140625" style="107" customWidth="1"/>
    <col min="3330" max="3330" width="11.84375" style="107" customWidth="1"/>
    <col min="3331" max="3333" width="16.84375" style="107" customWidth="1"/>
    <col min="3334" max="3334" width="7.84375" style="107" bestFit="1" customWidth="1"/>
    <col min="3335" max="3584" width="8.84375" style="107"/>
    <col min="3585" max="3585" width="27.69140625" style="107" customWidth="1"/>
    <col min="3586" max="3586" width="11.84375" style="107" customWidth="1"/>
    <col min="3587" max="3589" width="16.84375" style="107" customWidth="1"/>
    <col min="3590" max="3590" width="7.84375" style="107" bestFit="1" customWidth="1"/>
    <col min="3591" max="3840" width="8.84375" style="107"/>
    <col min="3841" max="3841" width="27.69140625" style="107" customWidth="1"/>
    <col min="3842" max="3842" width="11.84375" style="107" customWidth="1"/>
    <col min="3843" max="3845" width="16.84375" style="107" customWidth="1"/>
    <col min="3846" max="3846" width="7.84375" style="107" bestFit="1" customWidth="1"/>
    <col min="3847" max="4096" width="8.84375" style="107"/>
    <col min="4097" max="4097" width="27.69140625" style="107" customWidth="1"/>
    <col min="4098" max="4098" width="11.84375" style="107" customWidth="1"/>
    <col min="4099" max="4101" width="16.84375" style="107" customWidth="1"/>
    <col min="4102" max="4102" width="7.84375" style="107" bestFit="1" customWidth="1"/>
    <col min="4103" max="4352" width="8.84375" style="107"/>
    <col min="4353" max="4353" width="27.69140625" style="107" customWidth="1"/>
    <col min="4354" max="4354" width="11.84375" style="107" customWidth="1"/>
    <col min="4355" max="4357" width="16.84375" style="107" customWidth="1"/>
    <col min="4358" max="4358" width="7.84375" style="107" bestFit="1" customWidth="1"/>
    <col min="4359" max="4608" width="8.84375" style="107"/>
    <col min="4609" max="4609" width="27.69140625" style="107" customWidth="1"/>
    <col min="4610" max="4610" width="11.84375" style="107" customWidth="1"/>
    <col min="4611" max="4613" width="16.84375" style="107" customWidth="1"/>
    <col min="4614" max="4614" width="7.84375" style="107" bestFit="1" customWidth="1"/>
    <col min="4615" max="4864" width="8.84375" style="107"/>
    <col min="4865" max="4865" width="27.69140625" style="107" customWidth="1"/>
    <col min="4866" max="4866" width="11.84375" style="107" customWidth="1"/>
    <col min="4867" max="4869" width="16.84375" style="107" customWidth="1"/>
    <col min="4870" max="4870" width="7.84375" style="107" bestFit="1" customWidth="1"/>
    <col min="4871" max="5120" width="8.84375" style="107"/>
    <col min="5121" max="5121" width="27.69140625" style="107" customWidth="1"/>
    <col min="5122" max="5122" width="11.84375" style="107" customWidth="1"/>
    <col min="5123" max="5125" width="16.84375" style="107" customWidth="1"/>
    <col min="5126" max="5126" width="7.84375" style="107" bestFit="1" customWidth="1"/>
    <col min="5127" max="5376" width="8.84375" style="107"/>
    <col min="5377" max="5377" width="27.69140625" style="107" customWidth="1"/>
    <col min="5378" max="5378" width="11.84375" style="107" customWidth="1"/>
    <col min="5379" max="5381" width="16.84375" style="107" customWidth="1"/>
    <col min="5382" max="5382" width="7.84375" style="107" bestFit="1" customWidth="1"/>
    <col min="5383" max="5632" width="8.84375" style="107"/>
    <col min="5633" max="5633" width="27.69140625" style="107" customWidth="1"/>
    <col min="5634" max="5634" width="11.84375" style="107" customWidth="1"/>
    <col min="5635" max="5637" width="16.84375" style="107" customWidth="1"/>
    <col min="5638" max="5638" width="7.84375" style="107" bestFit="1" customWidth="1"/>
    <col min="5639" max="5888" width="8.84375" style="107"/>
    <col min="5889" max="5889" width="27.69140625" style="107" customWidth="1"/>
    <col min="5890" max="5890" width="11.84375" style="107" customWidth="1"/>
    <col min="5891" max="5893" width="16.84375" style="107" customWidth="1"/>
    <col min="5894" max="5894" width="7.84375" style="107" bestFit="1" customWidth="1"/>
    <col min="5895" max="6144" width="8.84375" style="107"/>
    <col min="6145" max="6145" width="27.69140625" style="107" customWidth="1"/>
    <col min="6146" max="6146" width="11.84375" style="107" customWidth="1"/>
    <col min="6147" max="6149" width="16.84375" style="107" customWidth="1"/>
    <col min="6150" max="6150" width="7.84375" style="107" bestFit="1" customWidth="1"/>
    <col min="6151" max="6400" width="8.84375" style="107"/>
    <col min="6401" max="6401" width="27.69140625" style="107" customWidth="1"/>
    <col min="6402" max="6402" width="11.84375" style="107" customWidth="1"/>
    <col min="6403" max="6405" width="16.84375" style="107" customWidth="1"/>
    <col min="6406" max="6406" width="7.84375" style="107" bestFit="1" customWidth="1"/>
    <col min="6407" max="6656" width="8.84375" style="107"/>
    <col min="6657" max="6657" width="27.69140625" style="107" customWidth="1"/>
    <col min="6658" max="6658" width="11.84375" style="107" customWidth="1"/>
    <col min="6659" max="6661" width="16.84375" style="107" customWidth="1"/>
    <col min="6662" max="6662" width="7.84375" style="107" bestFit="1" customWidth="1"/>
    <col min="6663" max="6912" width="8.84375" style="107"/>
    <col min="6913" max="6913" width="27.69140625" style="107" customWidth="1"/>
    <col min="6914" max="6914" width="11.84375" style="107" customWidth="1"/>
    <col min="6915" max="6917" width="16.84375" style="107" customWidth="1"/>
    <col min="6918" max="6918" width="7.84375" style="107" bestFit="1" customWidth="1"/>
    <col min="6919" max="7168" width="8.84375" style="107"/>
    <col min="7169" max="7169" width="27.69140625" style="107" customWidth="1"/>
    <col min="7170" max="7170" width="11.84375" style="107" customWidth="1"/>
    <col min="7171" max="7173" width="16.84375" style="107" customWidth="1"/>
    <col min="7174" max="7174" width="7.84375" style="107" bestFit="1" customWidth="1"/>
    <col min="7175" max="7424" width="8.84375" style="107"/>
    <col min="7425" max="7425" width="27.69140625" style="107" customWidth="1"/>
    <col min="7426" max="7426" width="11.84375" style="107" customWidth="1"/>
    <col min="7427" max="7429" width="16.84375" style="107" customWidth="1"/>
    <col min="7430" max="7430" width="7.84375" style="107" bestFit="1" customWidth="1"/>
    <col min="7431" max="7680" width="8.84375" style="107"/>
    <col min="7681" max="7681" width="27.69140625" style="107" customWidth="1"/>
    <col min="7682" max="7682" width="11.84375" style="107" customWidth="1"/>
    <col min="7683" max="7685" width="16.84375" style="107" customWidth="1"/>
    <col min="7686" max="7686" width="7.84375" style="107" bestFit="1" customWidth="1"/>
    <col min="7687" max="7936" width="8.84375" style="107"/>
    <col min="7937" max="7937" width="27.69140625" style="107" customWidth="1"/>
    <col min="7938" max="7938" width="11.84375" style="107" customWidth="1"/>
    <col min="7939" max="7941" width="16.84375" style="107" customWidth="1"/>
    <col min="7942" max="7942" width="7.84375" style="107" bestFit="1" customWidth="1"/>
    <col min="7943" max="8192" width="8.84375" style="107"/>
    <col min="8193" max="8193" width="27.69140625" style="107" customWidth="1"/>
    <col min="8194" max="8194" width="11.84375" style="107" customWidth="1"/>
    <col min="8195" max="8197" width="16.84375" style="107" customWidth="1"/>
    <col min="8198" max="8198" width="7.84375" style="107" bestFit="1" customWidth="1"/>
    <col min="8199" max="8448" width="8.84375" style="107"/>
    <col min="8449" max="8449" width="27.69140625" style="107" customWidth="1"/>
    <col min="8450" max="8450" width="11.84375" style="107" customWidth="1"/>
    <col min="8451" max="8453" width="16.84375" style="107" customWidth="1"/>
    <col min="8454" max="8454" width="7.84375" style="107" bestFit="1" customWidth="1"/>
    <col min="8455" max="8704" width="8.84375" style="107"/>
    <col min="8705" max="8705" width="27.69140625" style="107" customWidth="1"/>
    <col min="8706" max="8706" width="11.84375" style="107" customWidth="1"/>
    <col min="8707" max="8709" width="16.84375" style="107" customWidth="1"/>
    <col min="8710" max="8710" width="7.84375" style="107" bestFit="1" customWidth="1"/>
    <col min="8711" max="8960" width="8.84375" style="107"/>
    <col min="8961" max="8961" width="27.69140625" style="107" customWidth="1"/>
    <col min="8962" max="8962" width="11.84375" style="107" customWidth="1"/>
    <col min="8963" max="8965" width="16.84375" style="107" customWidth="1"/>
    <col min="8966" max="8966" width="7.84375" style="107" bestFit="1" customWidth="1"/>
    <col min="8967" max="9216" width="8.84375" style="107"/>
    <col min="9217" max="9217" width="27.69140625" style="107" customWidth="1"/>
    <col min="9218" max="9218" width="11.84375" style="107" customWidth="1"/>
    <col min="9219" max="9221" width="16.84375" style="107" customWidth="1"/>
    <col min="9222" max="9222" width="7.84375" style="107" bestFit="1" customWidth="1"/>
    <col min="9223" max="9472" width="8.84375" style="107"/>
    <col min="9473" max="9473" width="27.69140625" style="107" customWidth="1"/>
    <col min="9474" max="9474" width="11.84375" style="107" customWidth="1"/>
    <col min="9475" max="9477" width="16.84375" style="107" customWidth="1"/>
    <col min="9478" max="9478" width="7.84375" style="107" bestFit="1" customWidth="1"/>
    <col min="9479" max="9728" width="8.84375" style="107"/>
    <col min="9729" max="9729" width="27.69140625" style="107" customWidth="1"/>
    <col min="9730" max="9730" width="11.84375" style="107" customWidth="1"/>
    <col min="9731" max="9733" width="16.84375" style="107" customWidth="1"/>
    <col min="9734" max="9734" width="7.84375" style="107" bestFit="1" customWidth="1"/>
    <col min="9735" max="9984" width="8.84375" style="107"/>
    <col min="9985" max="9985" width="27.69140625" style="107" customWidth="1"/>
    <col min="9986" max="9986" width="11.84375" style="107" customWidth="1"/>
    <col min="9987" max="9989" width="16.84375" style="107" customWidth="1"/>
    <col min="9990" max="9990" width="7.84375" style="107" bestFit="1" customWidth="1"/>
    <col min="9991" max="10240" width="8.84375" style="107"/>
    <col min="10241" max="10241" width="27.69140625" style="107" customWidth="1"/>
    <col min="10242" max="10242" width="11.84375" style="107" customWidth="1"/>
    <col min="10243" max="10245" width="16.84375" style="107" customWidth="1"/>
    <col min="10246" max="10246" width="7.84375" style="107" bestFit="1" customWidth="1"/>
    <col min="10247" max="10496" width="8.84375" style="107"/>
    <col min="10497" max="10497" width="27.69140625" style="107" customWidth="1"/>
    <col min="10498" max="10498" width="11.84375" style="107" customWidth="1"/>
    <col min="10499" max="10501" width="16.84375" style="107" customWidth="1"/>
    <col min="10502" max="10502" width="7.84375" style="107" bestFit="1" customWidth="1"/>
    <col min="10503" max="10752" width="8.84375" style="107"/>
    <col min="10753" max="10753" width="27.69140625" style="107" customWidth="1"/>
    <col min="10754" max="10754" width="11.84375" style="107" customWidth="1"/>
    <col min="10755" max="10757" width="16.84375" style="107" customWidth="1"/>
    <col min="10758" max="10758" width="7.84375" style="107" bestFit="1" customWidth="1"/>
    <col min="10759" max="11008" width="8.84375" style="107"/>
    <col min="11009" max="11009" width="27.69140625" style="107" customWidth="1"/>
    <col min="11010" max="11010" width="11.84375" style="107" customWidth="1"/>
    <col min="11011" max="11013" width="16.84375" style="107" customWidth="1"/>
    <col min="11014" max="11014" width="7.84375" style="107" bestFit="1" customWidth="1"/>
    <col min="11015" max="11264" width="8.84375" style="107"/>
    <col min="11265" max="11265" width="27.69140625" style="107" customWidth="1"/>
    <col min="11266" max="11266" width="11.84375" style="107" customWidth="1"/>
    <col min="11267" max="11269" width="16.84375" style="107" customWidth="1"/>
    <col min="11270" max="11270" width="7.84375" style="107" bestFit="1" customWidth="1"/>
    <col min="11271" max="11520" width="8.84375" style="107"/>
    <col min="11521" max="11521" width="27.69140625" style="107" customWidth="1"/>
    <col min="11522" max="11522" width="11.84375" style="107" customWidth="1"/>
    <col min="11523" max="11525" width="16.84375" style="107" customWidth="1"/>
    <col min="11526" max="11526" width="7.84375" style="107" bestFit="1" customWidth="1"/>
    <col min="11527" max="11776" width="8.84375" style="107"/>
    <col min="11777" max="11777" width="27.69140625" style="107" customWidth="1"/>
    <col min="11778" max="11778" width="11.84375" style="107" customWidth="1"/>
    <col min="11779" max="11781" width="16.84375" style="107" customWidth="1"/>
    <col min="11782" max="11782" width="7.84375" style="107" bestFit="1" customWidth="1"/>
    <col min="11783" max="12032" width="8.84375" style="107"/>
    <col min="12033" max="12033" width="27.69140625" style="107" customWidth="1"/>
    <col min="12034" max="12034" width="11.84375" style="107" customWidth="1"/>
    <col min="12035" max="12037" width="16.84375" style="107" customWidth="1"/>
    <col min="12038" max="12038" width="7.84375" style="107" bestFit="1" customWidth="1"/>
    <col min="12039" max="12288" width="8.84375" style="107"/>
    <col min="12289" max="12289" width="27.69140625" style="107" customWidth="1"/>
    <col min="12290" max="12290" width="11.84375" style="107" customWidth="1"/>
    <col min="12291" max="12293" width="16.84375" style="107" customWidth="1"/>
    <col min="12294" max="12294" width="7.84375" style="107" bestFit="1" customWidth="1"/>
    <col min="12295" max="12544" width="8.84375" style="107"/>
    <col min="12545" max="12545" width="27.69140625" style="107" customWidth="1"/>
    <col min="12546" max="12546" width="11.84375" style="107" customWidth="1"/>
    <col min="12547" max="12549" width="16.84375" style="107" customWidth="1"/>
    <col min="12550" max="12550" width="7.84375" style="107" bestFit="1" customWidth="1"/>
    <col min="12551" max="12800" width="8.84375" style="107"/>
    <col min="12801" max="12801" width="27.69140625" style="107" customWidth="1"/>
    <col min="12802" max="12802" width="11.84375" style="107" customWidth="1"/>
    <col min="12803" max="12805" width="16.84375" style="107" customWidth="1"/>
    <col min="12806" max="12806" width="7.84375" style="107" bestFit="1" customWidth="1"/>
    <col min="12807" max="13056" width="8.84375" style="107"/>
    <col min="13057" max="13057" width="27.69140625" style="107" customWidth="1"/>
    <col min="13058" max="13058" width="11.84375" style="107" customWidth="1"/>
    <col min="13059" max="13061" width="16.84375" style="107" customWidth="1"/>
    <col min="13062" max="13062" width="7.84375" style="107" bestFit="1" customWidth="1"/>
    <col min="13063" max="13312" width="8.84375" style="107"/>
    <col min="13313" max="13313" width="27.69140625" style="107" customWidth="1"/>
    <col min="13314" max="13314" width="11.84375" style="107" customWidth="1"/>
    <col min="13315" max="13317" width="16.84375" style="107" customWidth="1"/>
    <col min="13318" max="13318" width="7.84375" style="107" bestFit="1" customWidth="1"/>
    <col min="13319" max="13568" width="8.84375" style="107"/>
    <col min="13569" max="13569" width="27.69140625" style="107" customWidth="1"/>
    <col min="13570" max="13570" width="11.84375" style="107" customWidth="1"/>
    <col min="13571" max="13573" width="16.84375" style="107" customWidth="1"/>
    <col min="13574" max="13574" width="7.84375" style="107" bestFit="1" customWidth="1"/>
    <col min="13575" max="13824" width="8.84375" style="107"/>
    <col min="13825" max="13825" width="27.69140625" style="107" customWidth="1"/>
    <col min="13826" max="13826" width="11.84375" style="107" customWidth="1"/>
    <col min="13827" max="13829" width="16.84375" style="107" customWidth="1"/>
    <col min="13830" max="13830" width="7.84375" style="107" bestFit="1" customWidth="1"/>
    <col min="13831" max="14080" width="8.84375" style="107"/>
    <col min="14081" max="14081" width="27.69140625" style="107" customWidth="1"/>
    <col min="14082" max="14082" width="11.84375" style="107" customWidth="1"/>
    <col min="14083" max="14085" width="16.84375" style="107" customWidth="1"/>
    <col min="14086" max="14086" width="7.84375" style="107" bestFit="1" customWidth="1"/>
    <col min="14087" max="14336" width="8.84375" style="107"/>
    <col min="14337" max="14337" width="27.69140625" style="107" customWidth="1"/>
    <col min="14338" max="14338" width="11.84375" style="107" customWidth="1"/>
    <col min="14339" max="14341" width="16.84375" style="107" customWidth="1"/>
    <col min="14342" max="14342" width="7.84375" style="107" bestFit="1" customWidth="1"/>
    <col min="14343" max="14592" width="8.84375" style="107"/>
    <col min="14593" max="14593" width="27.69140625" style="107" customWidth="1"/>
    <col min="14594" max="14594" width="11.84375" style="107" customWidth="1"/>
    <col min="14595" max="14597" width="16.84375" style="107" customWidth="1"/>
    <col min="14598" max="14598" width="7.84375" style="107" bestFit="1" customWidth="1"/>
    <col min="14599" max="14848" width="8.84375" style="107"/>
    <col min="14849" max="14849" width="27.69140625" style="107" customWidth="1"/>
    <col min="14850" max="14850" width="11.84375" style="107" customWidth="1"/>
    <col min="14851" max="14853" width="16.84375" style="107" customWidth="1"/>
    <col min="14854" max="14854" width="7.84375" style="107" bestFit="1" customWidth="1"/>
    <col min="14855" max="15104" width="8.84375" style="107"/>
    <col min="15105" max="15105" width="27.69140625" style="107" customWidth="1"/>
    <col min="15106" max="15106" width="11.84375" style="107" customWidth="1"/>
    <col min="15107" max="15109" width="16.84375" style="107" customWidth="1"/>
    <col min="15110" max="15110" width="7.84375" style="107" bestFit="1" customWidth="1"/>
    <col min="15111" max="15360" width="8.84375" style="107"/>
    <col min="15361" max="15361" width="27.69140625" style="107" customWidth="1"/>
    <col min="15362" max="15362" width="11.84375" style="107" customWidth="1"/>
    <col min="15363" max="15365" width="16.84375" style="107" customWidth="1"/>
    <col min="15366" max="15366" width="7.84375" style="107" bestFit="1" customWidth="1"/>
    <col min="15367" max="15616" width="8.84375" style="107"/>
    <col min="15617" max="15617" width="27.69140625" style="107" customWidth="1"/>
    <col min="15618" max="15618" width="11.84375" style="107" customWidth="1"/>
    <col min="15619" max="15621" width="16.84375" style="107" customWidth="1"/>
    <col min="15622" max="15622" width="7.84375" style="107" bestFit="1" customWidth="1"/>
    <col min="15623" max="15872" width="8.84375" style="107"/>
    <col min="15873" max="15873" width="27.69140625" style="107" customWidth="1"/>
    <col min="15874" max="15874" width="11.84375" style="107" customWidth="1"/>
    <col min="15875" max="15877" width="16.84375" style="107" customWidth="1"/>
    <col min="15878" max="15878" width="7.84375" style="107" bestFit="1" customWidth="1"/>
    <col min="15879" max="16128" width="8.84375" style="107"/>
    <col min="16129" max="16129" width="27.69140625" style="107" customWidth="1"/>
    <col min="16130" max="16130" width="11.84375" style="107" customWidth="1"/>
    <col min="16131" max="16133" width="16.84375" style="107" customWidth="1"/>
    <col min="16134" max="16134" width="7.84375" style="107" bestFit="1" customWidth="1"/>
    <col min="16135" max="16384" width="8.84375" style="107"/>
  </cols>
  <sheetData>
    <row r="1" spans="1:9" ht="18.75" customHeight="1">
      <c r="A1" s="116" t="s">
        <v>275</v>
      </c>
    </row>
    <row r="2" spans="1:9" ht="15.75" customHeight="1">
      <c r="A2" s="206"/>
    </row>
    <row r="4" spans="1:9" ht="65.25" customHeight="1">
      <c r="A4" s="294" t="s">
        <v>453</v>
      </c>
      <c r="B4" s="218" t="s">
        <v>454</v>
      </c>
      <c r="C4" s="219" t="s">
        <v>455</v>
      </c>
      <c r="D4" s="220" t="s">
        <v>456</v>
      </c>
      <c r="E4" s="221" t="s">
        <v>457</v>
      </c>
    </row>
    <row r="5" spans="1:9" ht="17.25" customHeight="1">
      <c r="A5" s="295"/>
      <c r="B5" s="296"/>
      <c r="C5" s="297"/>
      <c r="D5" s="298"/>
      <c r="E5" s="299" t="s">
        <v>267</v>
      </c>
    </row>
    <row r="6" spans="1:9" ht="24" customHeight="1">
      <c r="A6" s="153" t="s">
        <v>458</v>
      </c>
      <c r="B6" s="300" t="s">
        <v>459</v>
      </c>
      <c r="C6" s="301"/>
      <c r="D6" s="190"/>
      <c r="E6" s="302">
        <f>ABS(D6-C6)</f>
        <v>0</v>
      </c>
      <c r="I6" s="255"/>
    </row>
    <row r="7" spans="1:9">
      <c r="A7" s="153" t="s">
        <v>460</v>
      </c>
      <c r="B7" s="300" t="s">
        <v>459</v>
      </c>
      <c r="C7" s="301"/>
      <c r="D7" s="190"/>
      <c r="E7" s="302">
        <f>ABS(D7-C7)</f>
        <v>0</v>
      </c>
    </row>
    <row r="8" spans="1:9">
      <c r="A8" s="153" t="s">
        <v>461</v>
      </c>
      <c r="B8" s="300" t="s">
        <v>462</v>
      </c>
      <c r="C8" s="301"/>
      <c r="D8" s="190"/>
      <c r="E8" s="302">
        <f>ABS(D8-C8)</f>
        <v>0</v>
      </c>
    </row>
    <row r="9" spans="1:9" ht="22.5" customHeight="1" thickBot="1">
      <c r="A9" s="303" t="s">
        <v>463</v>
      </c>
      <c r="B9" s="304"/>
      <c r="C9" s="305"/>
      <c r="D9" s="306"/>
      <c r="E9" s="307">
        <f>SUM(E6:E8)</f>
        <v>0</v>
      </c>
    </row>
    <row r="10" spans="1:9" ht="22.5" customHeight="1"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0"/>
  <sheetViews>
    <sheetView workbookViewId="0"/>
  </sheetViews>
  <sheetFormatPr defaultRowHeight="12.5"/>
  <cols>
    <col min="1" max="1" width="37.53515625" style="107" customWidth="1"/>
    <col min="2" max="2" width="12.765625" style="107" customWidth="1"/>
    <col min="3" max="3" width="16.84375" style="107" customWidth="1"/>
    <col min="4" max="4" width="8.84375" style="107"/>
    <col min="5" max="5" width="14.07421875" style="107" customWidth="1"/>
    <col min="6" max="6" width="16.765625" style="107" hidden="1" customWidth="1"/>
    <col min="7" max="256" width="8.84375" style="107"/>
    <col min="257" max="257" width="37.53515625" style="107" customWidth="1"/>
    <col min="258" max="258" width="12.765625" style="107" customWidth="1"/>
    <col min="259" max="259" width="16.84375" style="107" customWidth="1"/>
    <col min="260" max="260" width="8.84375" style="107"/>
    <col min="261" max="261" width="14.07421875" style="107" customWidth="1"/>
    <col min="262" max="262" width="0" style="107" hidden="1" customWidth="1"/>
    <col min="263" max="512" width="8.84375" style="107"/>
    <col min="513" max="513" width="37.53515625" style="107" customWidth="1"/>
    <col min="514" max="514" width="12.765625" style="107" customWidth="1"/>
    <col min="515" max="515" width="16.84375" style="107" customWidth="1"/>
    <col min="516" max="516" width="8.84375" style="107"/>
    <col min="517" max="517" width="14.07421875" style="107" customWidth="1"/>
    <col min="518" max="518" width="0" style="107" hidden="1" customWidth="1"/>
    <col min="519" max="768" width="8.84375" style="107"/>
    <col min="769" max="769" width="37.53515625" style="107" customWidth="1"/>
    <col min="770" max="770" width="12.765625" style="107" customWidth="1"/>
    <col min="771" max="771" width="16.84375" style="107" customWidth="1"/>
    <col min="772" max="772" width="8.84375" style="107"/>
    <col min="773" max="773" width="14.07421875" style="107" customWidth="1"/>
    <col min="774" max="774" width="0" style="107" hidden="1" customWidth="1"/>
    <col min="775" max="1024" width="8.84375" style="107"/>
    <col min="1025" max="1025" width="37.53515625" style="107" customWidth="1"/>
    <col min="1026" max="1026" width="12.765625" style="107" customWidth="1"/>
    <col min="1027" max="1027" width="16.84375" style="107" customWidth="1"/>
    <col min="1028" max="1028" width="8.84375" style="107"/>
    <col min="1029" max="1029" width="14.07421875" style="107" customWidth="1"/>
    <col min="1030" max="1030" width="0" style="107" hidden="1" customWidth="1"/>
    <col min="1031" max="1280" width="8.84375" style="107"/>
    <col min="1281" max="1281" width="37.53515625" style="107" customWidth="1"/>
    <col min="1282" max="1282" width="12.765625" style="107" customWidth="1"/>
    <col min="1283" max="1283" width="16.84375" style="107" customWidth="1"/>
    <col min="1284" max="1284" width="8.84375" style="107"/>
    <col min="1285" max="1285" width="14.07421875" style="107" customWidth="1"/>
    <col min="1286" max="1286" width="0" style="107" hidden="1" customWidth="1"/>
    <col min="1287" max="1536" width="8.84375" style="107"/>
    <col min="1537" max="1537" width="37.53515625" style="107" customWidth="1"/>
    <col min="1538" max="1538" width="12.765625" style="107" customWidth="1"/>
    <col min="1539" max="1539" width="16.84375" style="107" customWidth="1"/>
    <col min="1540" max="1540" width="8.84375" style="107"/>
    <col min="1541" max="1541" width="14.07421875" style="107" customWidth="1"/>
    <col min="1542" max="1542" width="0" style="107" hidden="1" customWidth="1"/>
    <col min="1543" max="1792" width="8.84375" style="107"/>
    <col min="1793" max="1793" width="37.53515625" style="107" customWidth="1"/>
    <col min="1794" max="1794" width="12.765625" style="107" customWidth="1"/>
    <col min="1795" max="1795" width="16.84375" style="107" customWidth="1"/>
    <col min="1796" max="1796" width="8.84375" style="107"/>
    <col min="1797" max="1797" width="14.07421875" style="107" customWidth="1"/>
    <col min="1798" max="1798" width="0" style="107" hidden="1" customWidth="1"/>
    <col min="1799" max="2048" width="8.84375" style="107"/>
    <col min="2049" max="2049" width="37.53515625" style="107" customWidth="1"/>
    <col min="2050" max="2050" width="12.765625" style="107" customWidth="1"/>
    <col min="2051" max="2051" width="16.84375" style="107" customWidth="1"/>
    <col min="2052" max="2052" width="8.84375" style="107"/>
    <col min="2053" max="2053" width="14.07421875" style="107" customWidth="1"/>
    <col min="2054" max="2054" width="0" style="107" hidden="1" customWidth="1"/>
    <col min="2055" max="2304" width="8.84375" style="107"/>
    <col min="2305" max="2305" width="37.53515625" style="107" customWidth="1"/>
    <col min="2306" max="2306" width="12.765625" style="107" customWidth="1"/>
    <col min="2307" max="2307" width="16.84375" style="107" customWidth="1"/>
    <col min="2308" max="2308" width="8.84375" style="107"/>
    <col min="2309" max="2309" width="14.07421875" style="107" customWidth="1"/>
    <col min="2310" max="2310" width="0" style="107" hidden="1" customWidth="1"/>
    <col min="2311" max="2560" width="8.84375" style="107"/>
    <col min="2561" max="2561" width="37.53515625" style="107" customWidth="1"/>
    <col min="2562" max="2562" width="12.765625" style="107" customWidth="1"/>
    <col min="2563" max="2563" width="16.84375" style="107" customWidth="1"/>
    <col min="2564" max="2564" width="8.84375" style="107"/>
    <col min="2565" max="2565" width="14.07421875" style="107" customWidth="1"/>
    <col min="2566" max="2566" width="0" style="107" hidden="1" customWidth="1"/>
    <col min="2567" max="2816" width="8.84375" style="107"/>
    <col min="2817" max="2817" width="37.53515625" style="107" customWidth="1"/>
    <col min="2818" max="2818" width="12.765625" style="107" customWidth="1"/>
    <col min="2819" max="2819" width="16.84375" style="107" customWidth="1"/>
    <col min="2820" max="2820" width="8.84375" style="107"/>
    <col min="2821" max="2821" width="14.07421875" style="107" customWidth="1"/>
    <col min="2822" max="2822" width="0" style="107" hidden="1" customWidth="1"/>
    <col min="2823" max="3072" width="8.84375" style="107"/>
    <col min="3073" max="3073" width="37.53515625" style="107" customWidth="1"/>
    <col min="3074" max="3074" width="12.765625" style="107" customWidth="1"/>
    <col min="3075" max="3075" width="16.84375" style="107" customWidth="1"/>
    <col min="3076" max="3076" width="8.84375" style="107"/>
    <col min="3077" max="3077" width="14.07421875" style="107" customWidth="1"/>
    <col min="3078" max="3078" width="0" style="107" hidden="1" customWidth="1"/>
    <col min="3079" max="3328" width="8.84375" style="107"/>
    <col min="3329" max="3329" width="37.53515625" style="107" customWidth="1"/>
    <col min="3330" max="3330" width="12.765625" style="107" customWidth="1"/>
    <col min="3331" max="3331" width="16.84375" style="107" customWidth="1"/>
    <col min="3332" max="3332" width="8.84375" style="107"/>
    <col min="3333" max="3333" width="14.07421875" style="107" customWidth="1"/>
    <col min="3334" max="3334" width="0" style="107" hidden="1" customWidth="1"/>
    <col min="3335" max="3584" width="8.84375" style="107"/>
    <col min="3585" max="3585" width="37.53515625" style="107" customWidth="1"/>
    <col min="3586" max="3586" width="12.765625" style="107" customWidth="1"/>
    <col min="3587" max="3587" width="16.84375" style="107" customWidth="1"/>
    <col min="3588" max="3588" width="8.84375" style="107"/>
    <col min="3589" max="3589" width="14.07421875" style="107" customWidth="1"/>
    <col min="3590" max="3590" width="0" style="107" hidden="1" customWidth="1"/>
    <col min="3591" max="3840" width="8.84375" style="107"/>
    <col min="3841" max="3841" width="37.53515625" style="107" customWidth="1"/>
    <col min="3842" max="3842" width="12.765625" style="107" customWidth="1"/>
    <col min="3843" max="3843" width="16.84375" style="107" customWidth="1"/>
    <col min="3844" max="3844" width="8.84375" style="107"/>
    <col min="3845" max="3845" width="14.07421875" style="107" customWidth="1"/>
    <col min="3846" max="3846" width="0" style="107" hidden="1" customWidth="1"/>
    <col min="3847" max="4096" width="8.84375" style="107"/>
    <col min="4097" max="4097" width="37.53515625" style="107" customWidth="1"/>
    <col min="4098" max="4098" width="12.765625" style="107" customWidth="1"/>
    <col min="4099" max="4099" width="16.84375" style="107" customWidth="1"/>
    <col min="4100" max="4100" width="8.84375" style="107"/>
    <col min="4101" max="4101" width="14.07421875" style="107" customWidth="1"/>
    <col min="4102" max="4102" width="0" style="107" hidden="1" customWidth="1"/>
    <col min="4103" max="4352" width="8.84375" style="107"/>
    <col min="4353" max="4353" width="37.53515625" style="107" customWidth="1"/>
    <col min="4354" max="4354" width="12.765625" style="107" customWidth="1"/>
    <col min="4355" max="4355" width="16.84375" style="107" customWidth="1"/>
    <col min="4356" max="4356" width="8.84375" style="107"/>
    <col min="4357" max="4357" width="14.07421875" style="107" customWidth="1"/>
    <col min="4358" max="4358" width="0" style="107" hidden="1" customWidth="1"/>
    <col min="4359" max="4608" width="8.84375" style="107"/>
    <col min="4609" max="4609" width="37.53515625" style="107" customWidth="1"/>
    <col min="4610" max="4610" width="12.765625" style="107" customWidth="1"/>
    <col min="4611" max="4611" width="16.84375" style="107" customWidth="1"/>
    <col min="4612" max="4612" width="8.84375" style="107"/>
    <col min="4613" max="4613" width="14.07421875" style="107" customWidth="1"/>
    <col min="4614" max="4614" width="0" style="107" hidden="1" customWidth="1"/>
    <col min="4615" max="4864" width="8.84375" style="107"/>
    <col min="4865" max="4865" width="37.53515625" style="107" customWidth="1"/>
    <col min="4866" max="4866" width="12.765625" style="107" customWidth="1"/>
    <col min="4867" max="4867" width="16.84375" style="107" customWidth="1"/>
    <col min="4868" max="4868" width="8.84375" style="107"/>
    <col min="4869" max="4869" width="14.07421875" style="107" customWidth="1"/>
    <col min="4870" max="4870" width="0" style="107" hidden="1" customWidth="1"/>
    <col min="4871" max="5120" width="8.84375" style="107"/>
    <col min="5121" max="5121" width="37.53515625" style="107" customWidth="1"/>
    <col min="5122" max="5122" width="12.765625" style="107" customWidth="1"/>
    <col min="5123" max="5123" width="16.84375" style="107" customWidth="1"/>
    <col min="5124" max="5124" width="8.84375" style="107"/>
    <col min="5125" max="5125" width="14.07421875" style="107" customWidth="1"/>
    <col min="5126" max="5126" width="0" style="107" hidden="1" customWidth="1"/>
    <col min="5127" max="5376" width="8.84375" style="107"/>
    <col min="5377" max="5377" width="37.53515625" style="107" customWidth="1"/>
    <col min="5378" max="5378" width="12.765625" style="107" customWidth="1"/>
    <col min="5379" max="5379" width="16.84375" style="107" customWidth="1"/>
    <col min="5380" max="5380" width="8.84375" style="107"/>
    <col min="5381" max="5381" width="14.07421875" style="107" customWidth="1"/>
    <col min="5382" max="5382" width="0" style="107" hidden="1" customWidth="1"/>
    <col min="5383" max="5632" width="8.84375" style="107"/>
    <col min="5633" max="5633" width="37.53515625" style="107" customWidth="1"/>
    <col min="5634" max="5634" width="12.765625" style="107" customWidth="1"/>
    <col min="5635" max="5635" width="16.84375" style="107" customWidth="1"/>
    <col min="5636" max="5636" width="8.84375" style="107"/>
    <col min="5637" max="5637" width="14.07421875" style="107" customWidth="1"/>
    <col min="5638" max="5638" width="0" style="107" hidden="1" customWidth="1"/>
    <col min="5639" max="5888" width="8.84375" style="107"/>
    <col min="5889" max="5889" width="37.53515625" style="107" customWidth="1"/>
    <col min="5890" max="5890" width="12.765625" style="107" customWidth="1"/>
    <col min="5891" max="5891" width="16.84375" style="107" customWidth="1"/>
    <col min="5892" max="5892" width="8.84375" style="107"/>
    <col min="5893" max="5893" width="14.07421875" style="107" customWidth="1"/>
    <col min="5894" max="5894" width="0" style="107" hidden="1" customWidth="1"/>
    <col min="5895" max="6144" width="8.84375" style="107"/>
    <col min="6145" max="6145" width="37.53515625" style="107" customWidth="1"/>
    <col min="6146" max="6146" width="12.765625" style="107" customWidth="1"/>
    <col min="6147" max="6147" width="16.84375" style="107" customWidth="1"/>
    <col min="6148" max="6148" width="8.84375" style="107"/>
    <col min="6149" max="6149" width="14.07421875" style="107" customWidth="1"/>
    <col min="6150" max="6150" width="0" style="107" hidden="1" customWidth="1"/>
    <col min="6151" max="6400" width="8.84375" style="107"/>
    <col min="6401" max="6401" width="37.53515625" style="107" customWidth="1"/>
    <col min="6402" max="6402" width="12.765625" style="107" customWidth="1"/>
    <col min="6403" max="6403" width="16.84375" style="107" customWidth="1"/>
    <col min="6404" max="6404" width="8.84375" style="107"/>
    <col min="6405" max="6405" width="14.07421875" style="107" customWidth="1"/>
    <col min="6406" max="6406" width="0" style="107" hidden="1" customWidth="1"/>
    <col min="6407" max="6656" width="8.84375" style="107"/>
    <col min="6657" max="6657" width="37.53515625" style="107" customWidth="1"/>
    <col min="6658" max="6658" width="12.765625" style="107" customWidth="1"/>
    <col min="6659" max="6659" width="16.84375" style="107" customWidth="1"/>
    <col min="6660" max="6660" width="8.84375" style="107"/>
    <col min="6661" max="6661" width="14.07421875" style="107" customWidth="1"/>
    <col min="6662" max="6662" width="0" style="107" hidden="1" customWidth="1"/>
    <col min="6663" max="6912" width="8.84375" style="107"/>
    <col min="6913" max="6913" width="37.53515625" style="107" customWidth="1"/>
    <col min="6914" max="6914" width="12.765625" style="107" customWidth="1"/>
    <col min="6915" max="6915" width="16.84375" style="107" customWidth="1"/>
    <col min="6916" max="6916" width="8.84375" style="107"/>
    <col min="6917" max="6917" width="14.07421875" style="107" customWidth="1"/>
    <col min="6918" max="6918" width="0" style="107" hidden="1" customWidth="1"/>
    <col min="6919" max="7168" width="8.84375" style="107"/>
    <col min="7169" max="7169" width="37.53515625" style="107" customWidth="1"/>
    <col min="7170" max="7170" width="12.765625" style="107" customWidth="1"/>
    <col min="7171" max="7171" width="16.84375" style="107" customWidth="1"/>
    <col min="7172" max="7172" width="8.84375" style="107"/>
    <col min="7173" max="7173" width="14.07421875" style="107" customWidth="1"/>
    <col min="7174" max="7174" width="0" style="107" hidden="1" customWidth="1"/>
    <col min="7175" max="7424" width="8.84375" style="107"/>
    <col min="7425" max="7425" width="37.53515625" style="107" customWidth="1"/>
    <col min="7426" max="7426" width="12.765625" style="107" customWidth="1"/>
    <col min="7427" max="7427" width="16.84375" style="107" customWidth="1"/>
    <col min="7428" max="7428" width="8.84375" style="107"/>
    <col min="7429" max="7429" width="14.07421875" style="107" customWidth="1"/>
    <col min="7430" max="7430" width="0" style="107" hidden="1" customWidth="1"/>
    <col min="7431" max="7680" width="8.84375" style="107"/>
    <col min="7681" max="7681" width="37.53515625" style="107" customWidth="1"/>
    <col min="7682" max="7682" width="12.765625" style="107" customWidth="1"/>
    <col min="7683" max="7683" width="16.84375" style="107" customWidth="1"/>
    <col min="7684" max="7684" width="8.84375" style="107"/>
    <col min="7685" max="7685" width="14.07421875" style="107" customWidth="1"/>
    <col min="7686" max="7686" width="0" style="107" hidden="1" customWidth="1"/>
    <col min="7687" max="7936" width="8.84375" style="107"/>
    <col min="7937" max="7937" width="37.53515625" style="107" customWidth="1"/>
    <col min="7938" max="7938" width="12.765625" style="107" customWidth="1"/>
    <col min="7939" max="7939" width="16.84375" style="107" customWidth="1"/>
    <col min="7940" max="7940" width="8.84375" style="107"/>
    <col min="7941" max="7941" width="14.07421875" style="107" customWidth="1"/>
    <col min="7942" max="7942" width="0" style="107" hidden="1" customWidth="1"/>
    <col min="7943" max="8192" width="8.84375" style="107"/>
    <col min="8193" max="8193" width="37.53515625" style="107" customWidth="1"/>
    <col min="8194" max="8194" width="12.765625" style="107" customWidth="1"/>
    <col min="8195" max="8195" width="16.84375" style="107" customWidth="1"/>
    <col min="8196" max="8196" width="8.84375" style="107"/>
    <col min="8197" max="8197" width="14.07421875" style="107" customWidth="1"/>
    <col min="8198" max="8198" width="0" style="107" hidden="1" customWidth="1"/>
    <col min="8199" max="8448" width="8.84375" style="107"/>
    <col min="8449" max="8449" width="37.53515625" style="107" customWidth="1"/>
    <col min="8450" max="8450" width="12.765625" style="107" customWidth="1"/>
    <col min="8451" max="8451" width="16.84375" style="107" customWidth="1"/>
    <col min="8452" max="8452" width="8.84375" style="107"/>
    <col min="8453" max="8453" width="14.07421875" style="107" customWidth="1"/>
    <col min="8454" max="8454" width="0" style="107" hidden="1" customWidth="1"/>
    <col min="8455" max="8704" width="8.84375" style="107"/>
    <col min="8705" max="8705" width="37.53515625" style="107" customWidth="1"/>
    <col min="8706" max="8706" width="12.765625" style="107" customWidth="1"/>
    <col min="8707" max="8707" width="16.84375" style="107" customWidth="1"/>
    <col min="8708" max="8708" width="8.84375" style="107"/>
    <col min="8709" max="8709" width="14.07421875" style="107" customWidth="1"/>
    <col min="8710" max="8710" width="0" style="107" hidden="1" customWidth="1"/>
    <col min="8711" max="8960" width="8.84375" style="107"/>
    <col min="8961" max="8961" width="37.53515625" style="107" customWidth="1"/>
    <col min="8962" max="8962" width="12.765625" style="107" customWidth="1"/>
    <col min="8963" max="8963" width="16.84375" style="107" customWidth="1"/>
    <col min="8964" max="8964" width="8.84375" style="107"/>
    <col min="8965" max="8965" width="14.07421875" style="107" customWidth="1"/>
    <col min="8966" max="8966" width="0" style="107" hidden="1" customWidth="1"/>
    <col min="8967" max="9216" width="8.84375" style="107"/>
    <col min="9217" max="9217" width="37.53515625" style="107" customWidth="1"/>
    <col min="9218" max="9218" width="12.765625" style="107" customWidth="1"/>
    <col min="9219" max="9219" width="16.84375" style="107" customWidth="1"/>
    <col min="9220" max="9220" width="8.84375" style="107"/>
    <col min="9221" max="9221" width="14.07421875" style="107" customWidth="1"/>
    <col min="9222" max="9222" width="0" style="107" hidden="1" customWidth="1"/>
    <col min="9223" max="9472" width="8.84375" style="107"/>
    <col min="9473" max="9473" width="37.53515625" style="107" customWidth="1"/>
    <col min="9474" max="9474" width="12.765625" style="107" customWidth="1"/>
    <col min="9475" max="9475" width="16.84375" style="107" customWidth="1"/>
    <col min="9476" max="9476" width="8.84375" style="107"/>
    <col min="9477" max="9477" width="14.07421875" style="107" customWidth="1"/>
    <col min="9478" max="9478" width="0" style="107" hidden="1" customWidth="1"/>
    <col min="9479" max="9728" width="8.84375" style="107"/>
    <col min="9729" max="9729" width="37.53515625" style="107" customWidth="1"/>
    <col min="9730" max="9730" width="12.765625" style="107" customWidth="1"/>
    <col min="9731" max="9731" width="16.84375" style="107" customWidth="1"/>
    <col min="9732" max="9732" width="8.84375" style="107"/>
    <col min="9733" max="9733" width="14.07421875" style="107" customWidth="1"/>
    <col min="9734" max="9734" width="0" style="107" hidden="1" customWidth="1"/>
    <col min="9735" max="9984" width="8.84375" style="107"/>
    <col min="9985" max="9985" width="37.53515625" style="107" customWidth="1"/>
    <col min="9986" max="9986" width="12.765625" style="107" customWidth="1"/>
    <col min="9987" max="9987" width="16.84375" style="107" customWidth="1"/>
    <col min="9988" max="9988" width="8.84375" style="107"/>
    <col min="9989" max="9989" width="14.07421875" style="107" customWidth="1"/>
    <col min="9990" max="9990" width="0" style="107" hidden="1" customWidth="1"/>
    <col min="9991" max="10240" width="8.84375" style="107"/>
    <col min="10241" max="10241" width="37.53515625" style="107" customWidth="1"/>
    <col min="10242" max="10242" width="12.765625" style="107" customWidth="1"/>
    <col min="10243" max="10243" width="16.84375" style="107" customWidth="1"/>
    <col min="10244" max="10244" width="8.84375" style="107"/>
    <col min="10245" max="10245" width="14.07421875" style="107" customWidth="1"/>
    <col min="10246" max="10246" width="0" style="107" hidden="1" customWidth="1"/>
    <col min="10247" max="10496" width="8.84375" style="107"/>
    <col min="10497" max="10497" width="37.53515625" style="107" customWidth="1"/>
    <col min="10498" max="10498" width="12.765625" style="107" customWidth="1"/>
    <col min="10499" max="10499" width="16.84375" style="107" customWidth="1"/>
    <col min="10500" max="10500" width="8.84375" style="107"/>
    <col min="10501" max="10501" width="14.07421875" style="107" customWidth="1"/>
    <col min="10502" max="10502" width="0" style="107" hidden="1" customWidth="1"/>
    <col min="10503" max="10752" width="8.84375" style="107"/>
    <col min="10753" max="10753" width="37.53515625" style="107" customWidth="1"/>
    <col min="10754" max="10754" width="12.765625" style="107" customWidth="1"/>
    <col min="10755" max="10755" width="16.84375" style="107" customWidth="1"/>
    <col min="10756" max="10756" width="8.84375" style="107"/>
    <col min="10757" max="10757" width="14.07421875" style="107" customWidth="1"/>
    <col min="10758" max="10758" width="0" style="107" hidden="1" customWidth="1"/>
    <col min="10759" max="11008" width="8.84375" style="107"/>
    <col min="11009" max="11009" width="37.53515625" style="107" customWidth="1"/>
    <col min="11010" max="11010" width="12.765625" style="107" customWidth="1"/>
    <col min="11011" max="11011" width="16.84375" style="107" customWidth="1"/>
    <col min="11012" max="11012" width="8.84375" style="107"/>
    <col min="11013" max="11013" width="14.07421875" style="107" customWidth="1"/>
    <col min="11014" max="11014" width="0" style="107" hidden="1" customWidth="1"/>
    <col min="11015" max="11264" width="8.84375" style="107"/>
    <col min="11265" max="11265" width="37.53515625" style="107" customWidth="1"/>
    <col min="11266" max="11266" width="12.765625" style="107" customWidth="1"/>
    <col min="11267" max="11267" width="16.84375" style="107" customWidth="1"/>
    <col min="11268" max="11268" width="8.84375" style="107"/>
    <col min="11269" max="11269" width="14.07421875" style="107" customWidth="1"/>
    <col min="11270" max="11270" width="0" style="107" hidden="1" customWidth="1"/>
    <col min="11271" max="11520" width="8.84375" style="107"/>
    <col min="11521" max="11521" width="37.53515625" style="107" customWidth="1"/>
    <col min="11522" max="11522" width="12.765625" style="107" customWidth="1"/>
    <col min="11523" max="11523" width="16.84375" style="107" customWidth="1"/>
    <col min="11524" max="11524" width="8.84375" style="107"/>
    <col min="11525" max="11525" width="14.07421875" style="107" customWidth="1"/>
    <col min="11526" max="11526" width="0" style="107" hidden="1" customWidth="1"/>
    <col min="11527" max="11776" width="8.84375" style="107"/>
    <col min="11777" max="11777" width="37.53515625" style="107" customWidth="1"/>
    <col min="11778" max="11778" width="12.765625" style="107" customWidth="1"/>
    <col min="11779" max="11779" width="16.84375" style="107" customWidth="1"/>
    <col min="11780" max="11780" width="8.84375" style="107"/>
    <col min="11781" max="11781" width="14.07421875" style="107" customWidth="1"/>
    <col min="11782" max="11782" width="0" style="107" hidden="1" customWidth="1"/>
    <col min="11783" max="12032" width="8.84375" style="107"/>
    <col min="12033" max="12033" width="37.53515625" style="107" customWidth="1"/>
    <col min="12034" max="12034" width="12.765625" style="107" customWidth="1"/>
    <col min="12035" max="12035" width="16.84375" style="107" customWidth="1"/>
    <col min="12036" max="12036" width="8.84375" style="107"/>
    <col min="12037" max="12037" width="14.07421875" style="107" customWidth="1"/>
    <col min="12038" max="12038" width="0" style="107" hidden="1" customWidth="1"/>
    <col min="12039" max="12288" width="8.84375" style="107"/>
    <col min="12289" max="12289" width="37.53515625" style="107" customWidth="1"/>
    <col min="12290" max="12290" width="12.765625" style="107" customWidth="1"/>
    <col min="12291" max="12291" width="16.84375" style="107" customWidth="1"/>
    <col min="12292" max="12292" width="8.84375" style="107"/>
    <col min="12293" max="12293" width="14.07421875" style="107" customWidth="1"/>
    <col min="12294" max="12294" width="0" style="107" hidden="1" customWidth="1"/>
    <col min="12295" max="12544" width="8.84375" style="107"/>
    <col min="12545" max="12545" width="37.53515625" style="107" customWidth="1"/>
    <col min="12546" max="12546" width="12.765625" style="107" customWidth="1"/>
    <col min="12547" max="12547" width="16.84375" style="107" customWidth="1"/>
    <col min="12548" max="12548" width="8.84375" style="107"/>
    <col min="12549" max="12549" width="14.07421875" style="107" customWidth="1"/>
    <col min="12550" max="12550" width="0" style="107" hidden="1" customWidth="1"/>
    <col min="12551" max="12800" width="8.84375" style="107"/>
    <col min="12801" max="12801" width="37.53515625" style="107" customWidth="1"/>
    <col min="12802" max="12802" width="12.765625" style="107" customWidth="1"/>
    <col min="12803" max="12803" width="16.84375" style="107" customWidth="1"/>
    <col min="12804" max="12804" width="8.84375" style="107"/>
    <col min="12805" max="12805" width="14.07421875" style="107" customWidth="1"/>
    <col min="12806" max="12806" width="0" style="107" hidden="1" customWidth="1"/>
    <col min="12807" max="13056" width="8.84375" style="107"/>
    <col min="13057" max="13057" width="37.53515625" style="107" customWidth="1"/>
    <col min="13058" max="13058" width="12.765625" style="107" customWidth="1"/>
    <col min="13059" max="13059" width="16.84375" style="107" customWidth="1"/>
    <col min="13060" max="13060" width="8.84375" style="107"/>
    <col min="13061" max="13061" width="14.07421875" style="107" customWidth="1"/>
    <col min="13062" max="13062" width="0" style="107" hidden="1" customWidth="1"/>
    <col min="13063" max="13312" width="8.84375" style="107"/>
    <col min="13313" max="13313" width="37.53515625" style="107" customWidth="1"/>
    <col min="13314" max="13314" width="12.765625" style="107" customWidth="1"/>
    <col min="13315" max="13315" width="16.84375" style="107" customWidth="1"/>
    <col min="13316" max="13316" width="8.84375" style="107"/>
    <col min="13317" max="13317" width="14.07421875" style="107" customWidth="1"/>
    <col min="13318" max="13318" width="0" style="107" hidden="1" customWidth="1"/>
    <col min="13319" max="13568" width="8.84375" style="107"/>
    <col min="13569" max="13569" width="37.53515625" style="107" customWidth="1"/>
    <col min="13570" max="13570" width="12.765625" style="107" customWidth="1"/>
    <col min="13571" max="13571" width="16.84375" style="107" customWidth="1"/>
    <col min="13572" max="13572" width="8.84375" style="107"/>
    <col min="13573" max="13573" width="14.07421875" style="107" customWidth="1"/>
    <col min="13574" max="13574" width="0" style="107" hidden="1" customWidth="1"/>
    <col min="13575" max="13824" width="8.84375" style="107"/>
    <col min="13825" max="13825" width="37.53515625" style="107" customWidth="1"/>
    <col min="13826" max="13826" width="12.765625" style="107" customWidth="1"/>
    <col min="13827" max="13827" width="16.84375" style="107" customWidth="1"/>
    <col min="13828" max="13828" width="8.84375" style="107"/>
    <col min="13829" max="13829" width="14.07421875" style="107" customWidth="1"/>
    <col min="13830" max="13830" width="0" style="107" hidden="1" customWidth="1"/>
    <col min="13831" max="14080" width="8.84375" style="107"/>
    <col min="14081" max="14081" width="37.53515625" style="107" customWidth="1"/>
    <col min="14082" max="14082" width="12.765625" style="107" customWidth="1"/>
    <col min="14083" max="14083" width="16.84375" style="107" customWidth="1"/>
    <col min="14084" max="14084" width="8.84375" style="107"/>
    <col min="14085" max="14085" width="14.07421875" style="107" customWidth="1"/>
    <col min="14086" max="14086" width="0" style="107" hidden="1" customWidth="1"/>
    <col min="14087" max="14336" width="8.84375" style="107"/>
    <col min="14337" max="14337" width="37.53515625" style="107" customWidth="1"/>
    <col min="14338" max="14338" width="12.765625" style="107" customWidth="1"/>
    <col min="14339" max="14339" width="16.84375" style="107" customWidth="1"/>
    <col min="14340" max="14340" width="8.84375" style="107"/>
    <col min="14341" max="14341" width="14.07421875" style="107" customWidth="1"/>
    <col min="14342" max="14342" width="0" style="107" hidden="1" customWidth="1"/>
    <col min="14343" max="14592" width="8.84375" style="107"/>
    <col min="14593" max="14593" width="37.53515625" style="107" customWidth="1"/>
    <col min="14594" max="14594" width="12.765625" style="107" customWidth="1"/>
    <col min="14595" max="14595" width="16.84375" style="107" customWidth="1"/>
    <col min="14596" max="14596" width="8.84375" style="107"/>
    <col min="14597" max="14597" width="14.07421875" style="107" customWidth="1"/>
    <col min="14598" max="14598" width="0" style="107" hidden="1" customWidth="1"/>
    <col min="14599" max="14848" width="8.84375" style="107"/>
    <col min="14849" max="14849" width="37.53515625" style="107" customWidth="1"/>
    <col min="14850" max="14850" width="12.765625" style="107" customWidth="1"/>
    <col min="14851" max="14851" width="16.84375" style="107" customWidth="1"/>
    <col min="14852" max="14852" width="8.84375" style="107"/>
    <col min="14853" max="14853" width="14.07421875" style="107" customWidth="1"/>
    <col min="14854" max="14854" width="0" style="107" hidden="1" customWidth="1"/>
    <col min="14855" max="15104" width="8.84375" style="107"/>
    <col min="15105" max="15105" width="37.53515625" style="107" customWidth="1"/>
    <col min="15106" max="15106" width="12.765625" style="107" customWidth="1"/>
    <col min="15107" max="15107" width="16.84375" style="107" customWidth="1"/>
    <col min="15108" max="15108" width="8.84375" style="107"/>
    <col min="15109" max="15109" width="14.07421875" style="107" customWidth="1"/>
    <col min="15110" max="15110" width="0" style="107" hidden="1" customWidth="1"/>
    <col min="15111" max="15360" width="8.84375" style="107"/>
    <col min="15361" max="15361" width="37.53515625" style="107" customWidth="1"/>
    <col min="15362" max="15362" width="12.765625" style="107" customWidth="1"/>
    <col min="15363" max="15363" width="16.84375" style="107" customWidth="1"/>
    <col min="15364" max="15364" width="8.84375" style="107"/>
    <col min="15365" max="15365" width="14.07421875" style="107" customWidth="1"/>
    <col min="15366" max="15366" width="0" style="107" hidden="1" customWidth="1"/>
    <col min="15367" max="15616" width="8.84375" style="107"/>
    <col min="15617" max="15617" width="37.53515625" style="107" customWidth="1"/>
    <col min="15618" max="15618" width="12.765625" style="107" customWidth="1"/>
    <col min="15619" max="15619" width="16.84375" style="107" customWidth="1"/>
    <col min="15620" max="15620" width="8.84375" style="107"/>
    <col min="15621" max="15621" width="14.07421875" style="107" customWidth="1"/>
    <col min="15622" max="15622" width="0" style="107" hidden="1" customWidth="1"/>
    <col min="15623" max="15872" width="8.84375" style="107"/>
    <col min="15873" max="15873" width="37.53515625" style="107" customWidth="1"/>
    <col min="15874" max="15874" width="12.765625" style="107" customWidth="1"/>
    <col min="15875" max="15875" width="16.84375" style="107" customWidth="1"/>
    <col min="15876" max="15876" width="8.84375" style="107"/>
    <col min="15877" max="15877" width="14.07421875" style="107" customWidth="1"/>
    <col min="15878" max="15878" width="0" style="107" hidden="1" customWidth="1"/>
    <col min="15879" max="16128" width="8.84375" style="107"/>
    <col min="16129" max="16129" width="37.53515625" style="107" customWidth="1"/>
    <col min="16130" max="16130" width="12.765625" style="107" customWidth="1"/>
    <col min="16131" max="16131" width="16.84375" style="107" customWidth="1"/>
    <col min="16132" max="16132" width="8.84375" style="107"/>
    <col min="16133" max="16133" width="14.07421875" style="107" customWidth="1"/>
    <col min="16134" max="16134" width="0" style="107" hidden="1" customWidth="1"/>
    <col min="16135" max="16384" width="8.84375" style="107"/>
  </cols>
  <sheetData>
    <row r="1" spans="1:6" ht="20.25" customHeight="1">
      <c r="A1" s="116" t="s">
        <v>464</v>
      </c>
    </row>
    <row r="2" spans="1:6" ht="13.5" customHeight="1">
      <c r="A2" s="117"/>
    </row>
    <row r="4" spans="1:6" ht="54.75" customHeight="1">
      <c r="A4" s="308" t="s">
        <v>465</v>
      </c>
      <c r="B4" s="223" t="s">
        <v>466</v>
      </c>
      <c r="C4" s="309" t="s">
        <v>467</v>
      </c>
      <c r="D4" s="309" t="s">
        <v>399</v>
      </c>
      <c r="E4" s="226" t="s">
        <v>468</v>
      </c>
    </row>
    <row r="5" spans="1:6" ht="19.5" customHeight="1">
      <c r="A5" s="310"/>
      <c r="B5" s="223"/>
      <c r="C5" s="224"/>
      <c r="D5" s="225"/>
      <c r="E5" s="226" t="s">
        <v>267</v>
      </c>
    </row>
    <row r="6" spans="1:6" ht="72" customHeight="1">
      <c r="A6" s="311" t="s">
        <v>469</v>
      </c>
      <c r="B6" s="312" t="s">
        <v>470</v>
      </c>
      <c r="C6" s="198"/>
      <c r="D6" s="313">
        <v>0</v>
      </c>
      <c r="E6" s="314">
        <f>D6*C6</f>
        <v>0</v>
      </c>
      <c r="F6" s="128">
        <f>ROUND(E6,0)</f>
        <v>0</v>
      </c>
    </row>
    <row r="7" spans="1:6" ht="58.5" customHeight="1">
      <c r="A7" s="311" t="s">
        <v>471</v>
      </c>
      <c r="B7" s="312" t="s">
        <v>470</v>
      </c>
      <c r="C7" s="198"/>
      <c r="D7" s="315">
        <v>5.0000000000000001E-3</v>
      </c>
      <c r="E7" s="314">
        <f>D7*C7</f>
        <v>0</v>
      </c>
      <c r="F7" s="128">
        <f>ROUND(E7,0)</f>
        <v>0</v>
      </c>
    </row>
    <row r="8" spans="1:6" ht="42" customHeight="1">
      <c r="A8" s="311" t="s">
        <v>437</v>
      </c>
      <c r="B8" s="312" t="s">
        <v>470</v>
      </c>
      <c r="C8" s="198"/>
      <c r="D8" s="290">
        <v>0.01</v>
      </c>
      <c r="E8" s="314">
        <f>D8*C8</f>
        <v>0</v>
      </c>
      <c r="F8" s="128">
        <f>ROUND(E8,0)</f>
        <v>0</v>
      </c>
    </row>
    <row r="9" spans="1:6" ht="21" customHeight="1">
      <c r="A9" s="311"/>
      <c r="B9" s="316"/>
      <c r="C9" s="317"/>
      <c r="D9" s="290"/>
      <c r="E9" s="314"/>
    </row>
    <row r="10" spans="1:6" ht="13.5" thickBot="1">
      <c r="A10" s="318" t="s">
        <v>472</v>
      </c>
      <c r="B10" s="304"/>
      <c r="C10" s="319">
        <f>SUM(C6:C8)</f>
        <v>0</v>
      </c>
      <c r="D10" s="320"/>
      <c r="E10" s="321">
        <f>SUM(F6:F8)</f>
        <v>0</v>
      </c>
      <c r="F10" s="322">
        <f>SUM(F6:F8)</f>
        <v>0</v>
      </c>
    </row>
    <row r="11" spans="1:6" ht="13" thickTop="1"/>
    <row r="12" spans="1:6">
      <c r="A12" s="107" t="s">
        <v>473</v>
      </c>
    </row>
    <row r="13" spans="1:6">
      <c r="A13" s="323"/>
    </row>
    <row r="14" spans="1:6" ht="29.25" customHeight="1">
      <c r="A14" s="599" t="s">
        <v>474</v>
      </c>
      <c r="B14" s="600"/>
      <c r="C14" s="600"/>
      <c r="D14" s="600"/>
      <c r="E14" s="600"/>
    </row>
    <row r="15" spans="1:6" ht="14.5">
      <c r="A15" s="601"/>
      <c r="B15" s="602"/>
      <c r="C15" s="602"/>
      <c r="D15" s="602"/>
      <c r="E15" s="602"/>
    </row>
    <row r="20" spans="1:1">
      <c r="A20" s="324"/>
    </row>
  </sheetData>
  <sheetProtection password="C3E1" sheet="1"/>
  <mergeCells count="2">
    <mergeCell ref="A14:E14"/>
    <mergeCell ref="A15:E15"/>
  </mergeCells>
  <pageMargins left="0.7" right="0.7" top="0.75" bottom="0.75" header="0.3" footer="0.3"/>
  <pageSetup orientation="portrait" horizontalDpi="300" verticalDpi="0" r:id="rId1"/>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I52"/>
  <sheetViews>
    <sheetView zoomScale="75" zoomScaleNormal="75" workbookViewId="0"/>
  </sheetViews>
  <sheetFormatPr defaultColWidth="8.84375" defaultRowHeight="15.5"/>
  <cols>
    <col min="1" max="1" width="3.765625" customWidth="1"/>
    <col min="2" max="2" width="52.07421875" customWidth="1"/>
    <col min="3" max="9" width="11.69140625" customWidth="1"/>
  </cols>
  <sheetData>
    <row r="1" spans="1:4" s="464" customFormat="1" ht="23">
      <c r="A1" s="478" t="str">
        <f>'Cover Page'!$A$11</f>
        <v>Company Name</v>
      </c>
    </row>
    <row r="3" spans="1:4" s="464" customFormat="1" ht="14">
      <c r="A3" s="479" t="str">
        <f>'Cover Page'!$H$9</f>
        <v>FOR THE QUARTER ENDED</v>
      </c>
      <c r="C3" s="480" t="str">
        <f>'Cover Page'!H$11</f>
        <v>March 31</v>
      </c>
      <c r="D3" s="481">
        <f>'Cover Page'!I$11</f>
        <v>2023</v>
      </c>
    </row>
    <row r="4" spans="1:4" s="464" customFormat="1" ht="14"/>
    <row r="5" spans="1:4" s="39" customFormat="1" ht="42" customHeight="1">
      <c r="A5" s="337" t="s">
        <v>540</v>
      </c>
      <c r="B5" s="337"/>
    </row>
    <row r="7" spans="1:4" ht="31.5" customHeight="1">
      <c r="A7" s="40" t="s">
        <v>176</v>
      </c>
      <c r="B7" s="41"/>
      <c r="C7" s="42" t="s">
        <v>177</v>
      </c>
      <c r="D7" s="42" t="s">
        <v>178</v>
      </c>
    </row>
    <row r="8" spans="1:4" ht="17.5" customHeight="1">
      <c r="A8" s="43" t="s">
        <v>85</v>
      </c>
      <c r="B8" s="44"/>
      <c r="C8" s="45"/>
      <c r="D8" s="45"/>
    </row>
    <row r="9" spans="1:4">
      <c r="A9" s="46">
        <v>1</v>
      </c>
      <c r="B9" s="46" t="s">
        <v>1</v>
      </c>
      <c r="C9" s="49"/>
      <c r="D9" s="49"/>
    </row>
    <row r="10" spans="1:4">
      <c r="A10" s="46">
        <v>2</v>
      </c>
      <c r="B10" s="46" t="s">
        <v>3</v>
      </c>
      <c r="C10" s="49"/>
      <c r="D10" s="49"/>
    </row>
    <row r="11" spans="1:4">
      <c r="A11" s="46">
        <v>3</v>
      </c>
      <c r="B11" s="46" t="s">
        <v>7</v>
      </c>
      <c r="C11" s="49"/>
      <c r="D11" s="49"/>
    </row>
    <row r="12" spans="1:4">
      <c r="A12" s="46">
        <v>4</v>
      </c>
      <c r="B12" s="46" t="s">
        <v>2</v>
      </c>
      <c r="C12" s="49"/>
      <c r="D12" s="49"/>
    </row>
    <row r="13" spans="1:4">
      <c r="A13" s="46">
        <v>5</v>
      </c>
      <c r="B13" s="46" t="s">
        <v>154</v>
      </c>
      <c r="C13" s="49"/>
      <c r="D13" s="49"/>
    </row>
    <row r="14" spans="1:4">
      <c r="A14" s="46">
        <v>6</v>
      </c>
      <c r="B14" s="46" t="s">
        <v>60</v>
      </c>
      <c r="C14" s="49"/>
      <c r="D14" s="49"/>
    </row>
    <row r="15" spans="1:4">
      <c r="A15" s="46">
        <v>7</v>
      </c>
      <c r="B15" s="46" t="s">
        <v>82</v>
      </c>
      <c r="C15" s="49"/>
      <c r="D15" s="49"/>
    </row>
    <row r="16" spans="1:4">
      <c r="A16" s="46">
        <v>8</v>
      </c>
      <c r="B16" s="46" t="s">
        <v>104</v>
      </c>
      <c r="C16" s="49"/>
      <c r="D16" s="49"/>
    </row>
    <row r="17" spans="1:4">
      <c r="A17" s="46">
        <v>9</v>
      </c>
      <c r="B17" s="46" t="s">
        <v>105</v>
      </c>
      <c r="C17" s="49"/>
      <c r="D17" s="49"/>
    </row>
    <row r="18" spans="1:4">
      <c r="A18" s="46">
        <v>10</v>
      </c>
      <c r="B18" s="46" t="s">
        <v>536</v>
      </c>
      <c r="C18" s="49"/>
      <c r="D18" s="49"/>
    </row>
    <row r="19" spans="1:4">
      <c r="A19" s="46">
        <v>11</v>
      </c>
      <c r="B19" s="46" t="s">
        <v>535</v>
      </c>
      <c r="C19" s="49"/>
      <c r="D19" s="49"/>
    </row>
    <row r="20" spans="1:4">
      <c r="A20" s="46">
        <v>12</v>
      </c>
      <c r="B20" s="46" t="s">
        <v>534</v>
      </c>
      <c r="C20" s="49"/>
      <c r="D20" s="49"/>
    </row>
    <row r="21" spans="1:4">
      <c r="A21" s="46">
        <v>13</v>
      </c>
      <c r="B21" s="46" t="s">
        <v>5</v>
      </c>
      <c r="C21" s="49"/>
      <c r="D21" s="49"/>
    </row>
    <row r="22" spans="1:4">
      <c r="A22" s="46">
        <v>14</v>
      </c>
      <c r="B22" s="46" t="s">
        <v>6</v>
      </c>
      <c r="C22" s="49"/>
      <c r="D22" s="49"/>
    </row>
    <row r="23" spans="1:4">
      <c r="A23" s="46">
        <v>15</v>
      </c>
      <c r="B23" s="46" t="s">
        <v>10</v>
      </c>
      <c r="C23" s="49"/>
      <c r="D23" s="49"/>
    </row>
    <row r="24" spans="1:4">
      <c r="A24" s="46">
        <v>16</v>
      </c>
      <c r="B24" s="46" t="s">
        <v>9</v>
      </c>
      <c r="C24" s="49"/>
      <c r="D24" s="49"/>
    </row>
    <row r="25" spans="1:4">
      <c r="A25" s="46">
        <v>17</v>
      </c>
      <c r="B25" s="46" t="s">
        <v>37</v>
      </c>
      <c r="C25" s="49"/>
      <c r="D25" s="49"/>
    </row>
    <row r="26" spans="1:4">
      <c r="A26" s="46">
        <v>18</v>
      </c>
      <c r="B26" s="46" t="s">
        <v>714</v>
      </c>
      <c r="C26" s="49"/>
      <c r="D26" s="49"/>
    </row>
    <row r="27" spans="1:4">
      <c r="A27" s="46">
        <v>19</v>
      </c>
      <c r="B27" s="46" t="s">
        <v>8</v>
      </c>
      <c r="C27" s="49"/>
      <c r="D27" s="49"/>
    </row>
    <row r="28" spans="1:4">
      <c r="A28" s="46">
        <v>20</v>
      </c>
      <c r="B28" s="46" t="s">
        <v>11</v>
      </c>
      <c r="C28" s="49"/>
      <c r="D28" s="49"/>
    </row>
    <row r="29" spans="1:4">
      <c r="A29" s="51">
        <v>21</v>
      </c>
      <c r="B29" s="51" t="s">
        <v>539</v>
      </c>
      <c r="C29" s="52">
        <f>SUM(C9:C28)</f>
        <v>0</v>
      </c>
      <c r="D29" s="52">
        <f t="shared" ref="D29" si="0">SUM(D9:D28)</f>
        <v>0</v>
      </c>
    </row>
    <row r="30" spans="1:4">
      <c r="A30" s="7"/>
      <c r="B30" s="7"/>
    </row>
    <row r="31" spans="1:4">
      <c r="A31" s="17"/>
      <c r="B31" s="7"/>
    </row>
    <row r="32" spans="1:4" ht="25">
      <c r="A32" s="486" t="s">
        <v>697</v>
      </c>
      <c r="B32" s="7"/>
    </row>
    <row r="33" spans="1:9">
      <c r="A33" s="485"/>
      <c r="B33" s="20"/>
      <c r="C33" s="20"/>
      <c r="D33" s="20"/>
      <c r="E33" s="20"/>
      <c r="F33" s="20"/>
      <c r="G33" s="20"/>
      <c r="H33" s="20"/>
      <c r="I33" s="20"/>
    </row>
    <row r="34" spans="1:9" ht="28">
      <c r="A34" s="40" t="s">
        <v>176</v>
      </c>
      <c r="B34" s="41"/>
      <c r="C34" s="42" t="s">
        <v>177</v>
      </c>
      <c r="D34" s="42" t="s">
        <v>178</v>
      </c>
      <c r="I34" s="5"/>
    </row>
    <row r="35" spans="1:9">
      <c r="A35" s="43" t="s">
        <v>85</v>
      </c>
      <c r="B35" s="44"/>
      <c r="C35" s="45"/>
      <c r="D35" s="45"/>
      <c r="I35" s="6"/>
    </row>
    <row r="36" spans="1:9">
      <c r="A36" s="46">
        <v>22</v>
      </c>
      <c r="B36" s="46" t="s">
        <v>1</v>
      </c>
      <c r="C36" s="49"/>
      <c r="D36" s="49"/>
    </row>
    <row r="37" spans="1:9">
      <c r="A37" s="46">
        <v>23</v>
      </c>
      <c r="B37" s="46" t="s">
        <v>3</v>
      </c>
      <c r="C37" s="49"/>
      <c r="D37" s="49"/>
    </row>
    <row r="38" spans="1:9">
      <c r="A38" s="46">
        <v>24</v>
      </c>
      <c r="B38" s="342" t="s">
        <v>179</v>
      </c>
      <c r="C38" s="49"/>
      <c r="D38" s="49"/>
    </row>
    <row r="39" spans="1:9">
      <c r="A39" s="46">
        <v>25</v>
      </c>
      <c r="B39" s="46" t="s">
        <v>180</v>
      </c>
      <c r="C39" s="49"/>
      <c r="D39" s="49"/>
    </row>
    <row r="40" spans="1:9">
      <c r="A40" s="46">
        <v>26</v>
      </c>
      <c r="B40" s="46" t="s">
        <v>181</v>
      </c>
      <c r="C40" s="49"/>
      <c r="D40" s="49"/>
    </row>
    <row r="41" spans="1:9">
      <c r="A41" s="46">
        <v>27</v>
      </c>
      <c r="B41" s="46" t="s">
        <v>182</v>
      </c>
      <c r="C41" s="49"/>
      <c r="D41" s="49"/>
    </row>
    <row r="42" spans="1:9">
      <c r="A42" s="46">
        <v>28</v>
      </c>
      <c r="B42" s="46" t="s">
        <v>183</v>
      </c>
      <c r="C42" s="49"/>
      <c r="D42" s="49"/>
    </row>
    <row r="43" spans="1:9">
      <c r="A43" s="46">
        <v>29</v>
      </c>
      <c r="B43" s="46" t="s">
        <v>184</v>
      </c>
      <c r="C43" s="49"/>
      <c r="D43" s="49"/>
    </row>
    <row r="44" spans="1:9">
      <c r="A44" s="46">
        <v>30</v>
      </c>
      <c r="B44" s="46" t="s">
        <v>185</v>
      </c>
      <c r="C44" s="49"/>
      <c r="D44" s="49"/>
    </row>
    <row r="45" spans="1:9">
      <c r="A45" s="46">
        <v>31</v>
      </c>
      <c r="B45" s="46" t="s">
        <v>186</v>
      </c>
      <c r="C45" s="49"/>
      <c r="D45" s="49"/>
    </row>
    <row r="46" spans="1:9">
      <c r="A46" s="46">
        <v>32</v>
      </c>
      <c r="B46" s="46" t="s">
        <v>187</v>
      </c>
      <c r="C46" s="49"/>
      <c r="D46" s="49"/>
    </row>
    <row r="47" spans="1:9">
      <c r="A47" s="46">
        <v>33</v>
      </c>
      <c r="B47" s="46" t="s">
        <v>188</v>
      </c>
      <c r="C47" s="49"/>
      <c r="D47" s="49"/>
    </row>
    <row r="48" spans="1:9">
      <c r="A48" s="46">
        <v>34</v>
      </c>
      <c r="B48" s="46" t="s">
        <v>4</v>
      </c>
      <c r="C48" s="49"/>
      <c r="D48" s="49"/>
    </row>
    <row r="49" spans="1:4">
      <c r="A49" s="46">
        <v>35</v>
      </c>
      <c r="B49" s="46" t="s">
        <v>189</v>
      </c>
      <c r="C49" s="49"/>
      <c r="D49" s="49"/>
    </row>
    <row r="50" spans="1:4">
      <c r="A50" s="46">
        <v>36</v>
      </c>
      <c r="B50" s="46" t="s">
        <v>190</v>
      </c>
      <c r="C50" s="49"/>
      <c r="D50" s="49"/>
    </row>
    <row r="51" spans="1:4">
      <c r="A51" s="46">
        <v>37</v>
      </c>
      <c r="B51" s="46" t="s">
        <v>191</v>
      </c>
      <c r="C51" s="49"/>
      <c r="D51" s="49"/>
    </row>
    <row r="52" spans="1:4">
      <c r="A52" s="51">
        <v>38</v>
      </c>
      <c r="B52" s="51" t="s">
        <v>713</v>
      </c>
      <c r="C52" s="52">
        <f>SUM(C36:C51)</f>
        <v>0</v>
      </c>
      <c r="D52" s="52">
        <f>SUM(D36:D51)</f>
        <v>0</v>
      </c>
    </row>
  </sheetData>
  <printOptions horizontalCentered="1"/>
  <pageMargins left="0.39370078740157483" right="0.39370078740157483" top="0.59055118110236227" bottom="0.39370078740157483" header="0.31496062992125984" footer="0.31496062992125984"/>
  <pageSetup paperSize="5" scale="74" orientation="landscape" r:id="rId1"/>
  <customProperties>
    <customPr name="Sheet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38"/>
  <sheetViews>
    <sheetView zoomScale="75" zoomScaleNormal="75" workbookViewId="0"/>
  </sheetViews>
  <sheetFormatPr defaultColWidth="7.69140625" defaultRowHeight="14"/>
  <cols>
    <col min="1" max="1" width="3.53515625" style="1" customWidth="1"/>
    <col min="2" max="2" width="47.23046875" style="1" customWidth="1"/>
    <col min="3" max="3" width="10.69140625" style="1" customWidth="1"/>
    <col min="4" max="5" width="10.84375" style="1" customWidth="1"/>
    <col min="6" max="6" width="11.84375" style="1" customWidth="1"/>
    <col min="7" max="8" width="10.23046875" style="1" customWidth="1"/>
    <col min="9" max="9" width="13.07421875" style="1" customWidth="1"/>
    <col min="10" max="11" width="11.07421875" style="1" customWidth="1"/>
    <col min="12" max="12" width="7.69140625" style="558"/>
    <col min="13" max="16384" width="7.69140625" style="1"/>
  </cols>
  <sheetData>
    <row r="1" spans="1:12" s="464" customFormat="1" ht="23">
      <c r="A1" s="478" t="str">
        <f>'Cover Page'!$A$11</f>
        <v>Company Name</v>
      </c>
    </row>
    <row r="2" spans="1:12" customFormat="1" ht="15.5"/>
    <row r="3" spans="1:12" s="464" customFormat="1">
      <c r="A3" s="479" t="str">
        <f>'Cover Page'!$H$9</f>
        <v>FOR THE QUARTER ENDED</v>
      </c>
      <c r="C3" s="480" t="str">
        <f>'Cover Page'!H$11</f>
        <v>March 31</v>
      </c>
      <c r="D3" s="481">
        <f>'Cover Page'!I$11</f>
        <v>2023</v>
      </c>
    </row>
    <row r="4" spans="1:12" s="464" customFormat="1"/>
    <row r="5" spans="1:12" s="555" customFormat="1" ht="32.5">
      <c r="A5" s="451" t="s">
        <v>693</v>
      </c>
      <c r="B5" s="340"/>
      <c r="C5" s="340"/>
      <c r="D5" s="340"/>
      <c r="E5" s="340"/>
      <c r="F5" s="340"/>
      <c r="G5" s="340"/>
      <c r="H5" s="340"/>
      <c r="I5" s="340"/>
      <c r="J5" s="340"/>
      <c r="K5" s="340"/>
      <c r="L5" s="554"/>
    </row>
    <row r="6" spans="1:12" s="556" customFormat="1" ht="32.5">
      <c r="A6" s="451" t="s">
        <v>580</v>
      </c>
      <c r="B6" s="340"/>
      <c r="C6" s="340"/>
      <c r="D6" s="340"/>
      <c r="E6" s="340"/>
      <c r="F6" s="340"/>
      <c r="G6" s="340"/>
      <c r="H6" s="340"/>
      <c r="I6" s="340"/>
      <c r="J6" s="340"/>
      <c r="K6" s="340"/>
      <c r="L6" s="554"/>
    </row>
    <row r="7" spans="1:12" s="556" customFormat="1" ht="32.5">
      <c r="A7" s="451" t="s">
        <v>746</v>
      </c>
      <c r="B7" s="340"/>
      <c r="C7" s="340"/>
      <c r="D7" s="340"/>
      <c r="E7" s="340"/>
      <c r="F7" s="340"/>
      <c r="G7" s="340"/>
      <c r="H7" s="340"/>
      <c r="I7" s="340"/>
      <c r="J7" s="340"/>
      <c r="K7" s="340"/>
      <c r="L7" s="554"/>
    </row>
    <row r="8" spans="1:12" customFormat="1" ht="15.5"/>
    <row r="9" spans="1:12" ht="13.75" customHeight="1">
      <c r="A9" s="12"/>
      <c r="B9" s="10"/>
      <c r="C9" s="603" t="s">
        <v>148</v>
      </c>
      <c r="D9" s="606" t="s">
        <v>25</v>
      </c>
      <c r="E9" s="607"/>
      <c r="F9" s="607"/>
      <c r="G9" s="607"/>
      <c r="H9" s="607"/>
      <c r="I9" s="607"/>
      <c r="J9" s="608" t="s">
        <v>42</v>
      </c>
      <c r="K9" s="608" t="s">
        <v>83</v>
      </c>
      <c r="L9" s="1"/>
    </row>
    <row r="10" spans="1:12" ht="14.15" customHeight="1">
      <c r="A10" s="367"/>
      <c r="C10" s="604"/>
      <c r="D10" s="607" t="s">
        <v>149</v>
      </c>
      <c r="E10" s="607"/>
      <c r="F10" s="607"/>
      <c r="G10" s="606" t="s">
        <v>30</v>
      </c>
      <c r="H10" s="607"/>
      <c r="I10" s="611"/>
      <c r="J10" s="609"/>
      <c r="K10" s="609"/>
      <c r="L10" s="1"/>
    </row>
    <row r="11" spans="1:12" ht="70">
      <c r="A11" s="368"/>
      <c r="C11" s="604"/>
      <c r="D11" s="376" t="s">
        <v>117</v>
      </c>
      <c r="E11" s="377" t="s">
        <v>152</v>
      </c>
      <c r="F11" s="23" t="s">
        <v>166</v>
      </c>
      <c r="G11" s="376" t="s">
        <v>117</v>
      </c>
      <c r="H11" s="377" t="s">
        <v>152</v>
      </c>
      <c r="I11" s="23" t="s">
        <v>166</v>
      </c>
      <c r="J11" s="610"/>
      <c r="K11" s="609"/>
      <c r="L11" s="1"/>
    </row>
    <row r="12" spans="1:12" ht="28.5" customHeight="1">
      <c r="A12" s="369"/>
      <c r="B12" s="373"/>
      <c r="C12" s="605"/>
      <c r="D12" s="370" t="s">
        <v>128</v>
      </c>
      <c r="E12" s="371" t="s">
        <v>128</v>
      </c>
      <c r="F12" s="371" t="s">
        <v>128</v>
      </c>
      <c r="G12" s="370" t="s">
        <v>128</v>
      </c>
      <c r="H12" s="371" t="s">
        <v>128</v>
      </c>
      <c r="I12" s="371" t="s">
        <v>128</v>
      </c>
      <c r="J12" s="378" t="s">
        <v>128</v>
      </c>
      <c r="K12" s="378" t="s">
        <v>128</v>
      </c>
      <c r="L12" s="1"/>
    </row>
    <row r="13" spans="1:12" s="555" customFormat="1" ht="33.65" customHeight="1">
      <c r="A13" s="364"/>
      <c r="B13" s="366" t="s">
        <v>581</v>
      </c>
      <c r="C13" s="49"/>
      <c r="D13" s="49"/>
      <c r="E13" s="49"/>
      <c r="F13" s="49"/>
      <c r="G13" s="49"/>
      <c r="H13" s="49"/>
      <c r="I13" s="49"/>
      <c r="J13" s="49"/>
      <c r="K13" s="49"/>
    </row>
    <row r="14" spans="1:12" s="555" customFormat="1" ht="15.5">
      <c r="A14" s="46">
        <v>1</v>
      </c>
      <c r="B14" s="46" t="s">
        <v>92</v>
      </c>
      <c r="C14" s="49"/>
      <c r="D14" s="49"/>
      <c r="E14" s="49"/>
      <c r="F14" s="49"/>
      <c r="G14" s="49"/>
      <c r="H14" s="49"/>
      <c r="I14" s="49"/>
      <c r="J14" s="49"/>
      <c r="K14" s="49"/>
    </row>
    <row r="15" spans="1:12" s="555" customFormat="1" ht="15.5">
      <c r="A15" s="46">
        <v>2</v>
      </c>
      <c r="B15" s="46" t="s">
        <v>129</v>
      </c>
      <c r="C15" s="49"/>
      <c r="D15" s="49"/>
      <c r="E15" s="49"/>
      <c r="F15" s="49"/>
      <c r="G15" s="49"/>
      <c r="H15" s="49"/>
      <c r="I15" s="49"/>
      <c r="J15" s="49"/>
      <c r="K15" s="49"/>
    </row>
    <row r="16" spans="1:12" s="555" customFormat="1" ht="15.5">
      <c r="A16" s="46">
        <v>3</v>
      </c>
      <c r="B16" s="46" t="s">
        <v>130</v>
      </c>
      <c r="C16" s="49"/>
      <c r="D16" s="49"/>
      <c r="E16" s="49"/>
      <c r="F16" s="49"/>
      <c r="G16" s="49"/>
      <c r="H16" s="49"/>
      <c r="I16" s="49"/>
      <c r="J16" s="49"/>
      <c r="K16" s="49"/>
    </row>
    <row r="17" spans="1:11" s="555" customFormat="1" ht="15.5">
      <c r="A17" s="46">
        <v>4</v>
      </c>
      <c r="B17" s="46" t="s">
        <v>131</v>
      </c>
      <c r="C17" s="49"/>
      <c r="D17" s="49"/>
      <c r="E17" s="49"/>
      <c r="F17" s="49"/>
      <c r="G17" s="49"/>
      <c r="H17" s="49"/>
      <c r="I17" s="49"/>
      <c r="J17" s="49"/>
      <c r="K17" s="49"/>
    </row>
    <row r="18" spans="1:11" s="555" customFormat="1" ht="15.5">
      <c r="A18" s="46">
        <v>5</v>
      </c>
      <c r="B18" s="46" t="s">
        <v>132</v>
      </c>
      <c r="C18" s="49"/>
      <c r="D18" s="49"/>
      <c r="E18" s="49"/>
      <c r="F18" s="49"/>
      <c r="G18" s="49"/>
      <c r="H18" s="49"/>
      <c r="I18" s="49"/>
      <c r="J18" s="49"/>
      <c r="K18" s="49"/>
    </row>
    <row r="19" spans="1:11" s="555" customFormat="1" ht="15.5">
      <c r="A19" s="46">
        <v>6</v>
      </c>
      <c r="B19" s="46" t="s">
        <v>133</v>
      </c>
      <c r="C19" s="49"/>
      <c r="D19" s="49"/>
      <c r="E19" s="49"/>
      <c r="F19" s="49"/>
      <c r="G19" s="49"/>
      <c r="H19" s="49"/>
      <c r="I19" s="49"/>
      <c r="J19" s="49"/>
      <c r="K19" s="49"/>
    </row>
    <row r="20" spans="1:11" s="555" customFormat="1" ht="15.5">
      <c r="A20" s="46">
        <v>7</v>
      </c>
      <c r="B20" s="46" t="s">
        <v>134</v>
      </c>
      <c r="C20" s="49"/>
      <c r="D20" s="49"/>
      <c r="E20" s="49"/>
      <c r="F20" s="49"/>
      <c r="G20" s="49"/>
      <c r="H20" s="49"/>
      <c r="I20" s="49"/>
      <c r="J20" s="49"/>
      <c r="K20" s="49"/>
    </row>
    <row r="21" spans="1:11" s="555" customFormat="1" ht="15.5">
      <c r="A21" s="46">
        <v>8</v>
      </c>
      <c r="B21" s="46" t="s">
        <v>135</v>
      </c>
      <c r="C21" s="49"/>
      <c r="D21" s="49"/>
      <c r="E21" s="49"/>
      <c r="F21" s="49"/>
      <c r="G21" s="49"/>
      <c r="H21" s="49"/>
      <c r="I21" s="49"/>
      <c r="J21" s="49"/>
      <c r="K21" s="49"/>
    </row>
    <row r="22" spans="1:11" s="555" customFormat="1" ht="15.5">
      <c r="A22" s="46">
        <v>9</v>
      </c>
      <c r="B22" s="46" t="s">
        <v>136</v>
      </c>
      <c r="C22" s="49"/>
      <c r="D22" s="49"/>
      <c r="E22" s="49"/>
      <c r="F22" s="49"/>
      <c r="G22" s="49"/>
      <c r="H22" s="49"/>
      <c r="I22" s="49"/>
      <c r="J22" s="49"/>
      <c r="K22" s="49"/>
    </row>
    <row r="23" spans="1:11" s="555" customFormat="1" ht="15.5">
      <c r="A23" s="46">
        <v>10</v>
      </c>
      <c r="B23" s="46" t="s">
        <v>137</v>
      </c>
      <c r="C23" s="49"/>
      <c r="D23" s="49"/>
      <c r="E23" s="49"/>
      <c r="F23" s="49"/>
      <c r="G23" s="49"/>
      <c r="H23" s="49"/>
      <c r="I23" s="49"/>
      <c r="J23" s="49"/>
      <c r="K23" s="49"/>
    </row>
    <row r="24" spans="1:11" s="555" customFormat="1" ht="15.5">
      <c r="A24" s="46">
        <v>11</v>
      </c>
      <c r="B24" s="46" t="s">
        <v>138</v>
      </c>
      <c r="C24" s="49"/>
      <c r="D24" s="49"/>
      <c r="E24" s="49"/>
      <c r="F24" s="49"/>
      <c r="G24" s="49"/>
      <c r="H24" s="49"/>
      <c r="I24" s="49"/>
      <c r="J24" s="49"/>
      <c r="K24" s="49"/>
    </row>
    <row r="25" spans="1:11" s="555" customFormat="1" ht="15.5">
      <c r="A25" s="46">
        <v>12</v>
      </c>
      <c r="B25" s="46" t="s">
        <v>139</v>
      </c>
      <c r="C25" s="49"/>
      <c r="D25" s="49"/>
      <c r="E25" s="49"/>
      <c r="F25" s="49"/>
      <c r="G25" s="49"/>
      <c r="H25" s="49"/>
      <c r="I25" s="49"/>
      <c r="J25" s="49"/>
      <c r="K25" s="49"/>
    </row>
    <row r="26" spans="1:11" s="555" customFormat="1" ht="15.5">
      <c r="A26" s="46">
        <v>13</v>
      </c>
      <c r="B26" s="46" t="s">
        <v>140</v>
      </c>
      <c r="C26" s="49"/>
      <c r="D26" s="49"/>
      <c r="E26" s="49"/>
      <c r="F26" s="49"/>
      <c r="G26" s="49"/>
      <c r="H26" s="49"/>
      <c r="I26" s="49"/>
      <c r="J26" s="49"/>
      <c r="K26" s="49"/>
    </row>
    <row r="27" spans="1:11" s="555" customFormat="1" ht="15.5">
      <c r="A27" s="46">
        <v>14</v>
      </c>
      <c r="B27" s="46" t="s">
        <v>93</v>
      </c>
      <c r="C27" s="49"/>
      <c r="D27" s="49"/>
      <c r="E27" s="49"/>
      <c r="F27" s="49"/>
      <c r="G27" s="49"/>
      <c r="H27" s="49"/>
      <c r="I27" s="49"/>
      <c r="J27" s="49"/>
      <c r="K27" s="49"/>
    </row>
    <row r="28" spans="1:11" s="555" customFormat="1" ht="15.5">
      <c r="A28" s="46">
        <v>15</v>
      </c>
      <c r="B28" s="46" t="s">
        <v>141</v>
      </c>
      <c r="C28" s="49"/>
      <c r="D28" s="49"/>
      <c r="E28" s="49"/>
      <c r="F28" s="49"/>
      <c r="G28" s="49"/>
      <c r="H28" s="49"/>
      <c r="I28" s="49"/>
      <c r="J28" s="49"/>
      <c r="K28" s="49"/>
    </row>
    <row r="29" spans="1:11" s="555" customFormat="1" ht="15.5">
      <c r="A29" s="46">
        <v>16</v>
      </c>
      <c r="B29" s="46" t="s">
        <v>142</v>
      </c>
      <c r="C29" s="49"/>
      <c r="D29" s="49"/>
      <c r="E29" s="49"/>
      <c r="F29" s="49"/>
      <c r="G29" s="49"/>
      <c r="H29" s="49"/>
      <c r="I29" s="49"/>
      <c r="J29" s="49"/>
      <c r="K29" s="49"/>
    </row>
    <row r="30" spans="1:11" s="555" customFormat="1" ht="15.5">
      <c r="A30" s="46">
        <v>17</v>
      </c>
      <c r="B30" s="46" t="s">
        <v>143</v>
      </c>
      <c r="C30" s="49"/>
      <c r="D30" s="49"/>
      <c r="E30" s="49"/>
      <c r="F30" s="49"/>
      <c r="G30" s="49"/>
      <c r="H30" s="49"/>
      <c r="I30" s="49"/>
      <c r="J30" s="49"/>
      <c r="K30" s="49"/>
    </row>
    <row r="31" spans="1:11" s="555" customFormat="1" ht="15.5">
      <c r="A31" s="46">
        <v>18</v>
      </c>
      <c r="B31" s="46" t="s">
        <v>144</v>
      </c>
      <c r="C31" s="49"/>
      <c r="D31" s="49"/>
      <c r="E31" s="49"/>
      <c r="F31" s="49"/>
      <c r="G31" s="49"/>
      <c r="H31" s="49"/>
      <c r="I31" s="49"/>
      <c r="J31" s="49"/>
      <c r="K31" s="49"/>
    </row>
    <row r="32" spans="1:11" s="555" customFormat="1" ht="15.5">
      <c r="A32" s="46">
        <v>19</v>
      </c>
      <c r="B32" s="46" t="s">
        <v>145</v>
      </c>
      <c r="C32" s="49"/>
      <c r="D32" s="49"/>
      <c r="E32" s="49"/>
      <c r="F32" s="49"/>
      <c r="G32" s="49"/>
      <c r="H32" s="49"/>
      <c r="I32" s="49"/>
      <c r="J32" s="49"/>
      <c r="K32" s="49"/>
    </row>
    <row r="33" spans="1:12" s="555" customFormat="1" ht="15.5">
      <c r="A33" s="46">
        <v>20</v>
      </c>
      <c r="B33" s="46" t="s">
        <v>146</v>
      </c>
      <c r="C33" s="49"/>
      <c r="D33" s="49"/>
      <c r="E33" s="49"/>
      <c r="F33" s="49"/>
      <c r="G33" s="49"/>
      <c r="H33" s="49"/>
      <c r="I33" s="49"/>
      <c r="J33" s="49"/>
      <c r="K33" s="49"/>
    </row>
    <row r="34" spans="1:12" s="555" customFormat="1" ht="15.5">
      <c r="A34" s="379">
        <v>21</v>
      </c>
      <c r="B34" s="375" t="s">
        <v>147</v>
      </c>
      <c r="C34" s="557"/>
      <c r="D34" s="557"/>
      <c r="E34" s="557"/>
      <c r="F34" s="557"/>
      <c r="G34" s="557"/>
      <c r="H34" s="557"/>
      <c r="I34" s="557"/>
      <c r="J34" s="557"/>
      <c r="K34" s="557"/>
    </row>
    <row r="35" spans="1:12" s="555" customFormat="1" ht="15.5">
      <c r="A35" s="380"/>
      <c r="B35" s="19"/>
      <c r="C35" s="2"/>
      <c r="D35" s="2"/>
      <c r="E35" s="2"/>
      <c r="F35" s="1"/>
      <c r="G35" s="1"/>
      <c r="H35" s="1"/>
      <c r="I35" s="1"/>
      <c r="J35" s="2"/>
      <c r="K35" s="2"/>
    </row>
    <row r="36" spans="1:12" s="555" customFormat="1" ht="15.5">
      <c r="A36" s="491">
        <v>22</v>
      </c>
      <c r="B36" s="492" t="s">
        <v>150</v>
      </c>
      <c r="C36" s="514"/>
      <c r="D36" s="2"/>
      <c r="E36" s="2"/>
      <c r="F36" s="1"/>
      <c r="G36" s="1"/>
      <c r="H36" s="1"/>
      <c r="I36" s="1"/>
      <c r="J36" s="2"/>
      <c r="K36" s="2"/>
    </row>
    <row r="37" spans="1:12">
      <c r="L37" s="1"/>
    </row>
    <row r="38" spans="1:12">
      <c r="L38" s="1"/>
    </row>
  </sheetData>
  <mergeCells count="6">
    <mergeCell ref="C9:C12"/>
    <mergeCell ref="D9:I9"/>
    <mergeCell ref="J9:J11"/>
    <mergeCell ref="K9:K11"/>
    <mergeCell ref="D10:F10"/>
    <mergeCell ref="G10:I10"/>
  </mergeCells>
  <phoneticPr fontId="98" type="noConversion"/>
  <printOptions horizontalCentered="1"/>
  <pageMargins left="0.39370078740157483" right="0.39370078740157483" top="0.59055118110236227" bottom="0.39370078740157483" header="0.31496062992125984" footer="0.31496062992125984"/>
  <pageSetup paperSize="5" scale="86" orientation="landscape" r:id="rId1"/>
  <customProperties>
    <customPr name="Sheet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K38"/>
  <sheetViews>
    <sheetView zoomScale="75" zoomScaleNormal="75" workbookViewId="0"/>
  </sheetViews>
  <sheetFormatPr defaultColWidth="8" defaultRowHeight="14"/>
  <cols>
    <col min="1" max="1" width="3.765625" style="1" customWidth="1"/>
    <col min="2" max="2" width="45.765625" style="1" customWidth="1"/>
    <col min="3" max="4" width="11.3046875" style="1" customWidth="1"/>
    <col min="5" max="5" width="12" style="1" customWidth="1"/>
    <col min="6" max="7" width="10.69140625" style="1" customWidth="1"/>
    <col min="8" max="10" width="11.4609375" style="1" customWidth="1"/>
    <col min="11" max="11" width="8" style="559"/>
    <col min="12" max="16384" width="8" style="1"/>
  </cols>
  <sheetData>
    <row r="1" spans="1:11" s="464" customFormat="1" ht="23">
      <c r="A1" s="478" t="str">
        <f>'Cover Page'!$A$11</f>
        <v>Company Name</v>
      </c>
    </row>
    <row r="2" spans="1:11" customFormat="1" ht="15.5"/>
    <row r="3" spans="1:11" s="464" customFormat="1">
      <c r="A3" s="479" t="str">
        <f>'Cover Page'!$H$9</f>
        <v>FOR THE QUARTER ENDED</v>
      </c>
      <c r="C3" s="480" t="str">
        <f>'Cover Page'!H$11</f>
        <v>March 31</v>
      </c>
      <c r="D3" s="481">
        <f>'Cover Page'!I$11</f>
        <v>2023</v>
      </c>
    </row>
    <row r="4" spans="1:11" s="464" customFormat="1"/>
    <row r="5" spans="1:11" ht="32.5">
      <c r="A5" s="451" t="s">
        <v>693</v>
      </c>
    </row>
    <row r="6" spans="1:11" ht="32.5">
      <c r="A6" s="451" t="s">
        <v>580</v>
      </c>
    </row>
    <row r="7" spans="1:11" s="556" customFormat="1" ht="32.5">
      <c r="A7" s="451" t="s">
        <v>747</v>
      </c>
      <c r="B7" s="1"/>
      <c r="C7" s="1"/>
      <c r="D7" s="1"/>
      <c r="E7" s="1"/>
      <c r="F7" s="1"/>
      <c r="G7" s="1"/>
      <c r="H7" s="1"/>
      <c r="I7" s="1"/>
      <c r="J7" s="1"/>
    </row>
    <row r="8" spans="1:11" customFormat="1" ht="15.5"/>
    <row r="9" spans="1:11" ht="13.75" customHeight="1">
      <c r="A9" s="21"/>
      <c r="B9" s="10"/>
      <c r="C9" s="606" t="s">
        <v>25</v>
      </c>
      <c r="D9" s="607"/>
      <c r="E9" s="607"/>
      <c r="F9" s="607"/>
      <c r="G9" s="607"/>
      <c r="H9" s="611"/>
      <c r="I9" s="608" t="s">
        <v>42</v>
      </c>
      <c r="J9" s="608" t="s">
        <v>83</v>
      </c>
      <c r="K9" s="1"/>
    </row>
    <row r="10" spans="1:11" ht="14.15" customHeight="1">
      <c r="A10" s="367"/>
      <c r="C10" s="606" t="s">
        <v>149</v>
      </c>
      <c r="D10" s="607"/>
      <c r="E10" s="607"/>
      <c r="F10" s="606" t="s">
        <v>30</v>
      </c>
      <c r="G10" s="607"/>
      <c r="H10" s="611"/>
      <c r="I10" s="609"/>
      <c r="J10" s="609"/>
      <c r="K10" s="1"/>
    </row>
    <row r="11" spans="1:11" ht="79.5" customHeight="1">
      <c r="A11" s="368"/>
      <c r="C11" s="22" t="s">
        <v>117</v>
      </c>
      <c r="D11" s="26" t="s">
        <v>152</v>
      </c>
      <c r="E11" s="23" t="s">
        <v>153</v>
      </c>
      <c r="F11" s="22" t="s">
        <v>117</v>
      </c>
      <c r="G11" s="26" t="s">
        <v>152</v>
      </c>
      <c r="H11" s="23" t="s">
        <v>153</v>
      </c>
      <c r="I11" s="610"/>
      <c r="J11" s="609"/>
      <c r="K11" s="1"/>
    </row>
    <row r="12" spans="1:11" ht="28.5" customHeight="1">
      <c r="A12" s="369"/>
      <c r="B12" s="373"/>
      <c r="C12" s="370" t="s">
        <v>151</v>
      </c>
      <c r="D12" s="370" t="s">
        <v>151</v>
      </c>
      <c r="E12" s="370" t="s">
        <v>151</v>
      </c>
      <c r="F12" s="370" t="s">
        <v>151</v>
      </c>
      <c r="G12" s="370" t="s">
        <v>151</v>
      </c>
      <c r="H12" s="370" t="s">
        <v>151</v>
      </c>
      <c r="I12" s="370" t="s">
        <v>151</v>
      </c>
      <c r="J12" s="372" t="s">
        <v>151</v>
      </c>
      <c r="K12" s="1"/>
    </row>
    <row r="13" spans="1:11" s="556" customFormat="1" ht="28">
      <c r="A13" s="374"/>
      <c r="B13" s="366" t="s">
        <v>581</v>
      </c>
      <c r="C13" s="49"/>
      <c r="D13" s="49"/>
      <c r="E13" s="49"/>
      <c r="F13" s="49"/>
      <c r="G13" s="49"/>
      <c r="H13" s="49"/>
      <c r="I13" s="49"/>
      <c r="J13" s="49"/>
    </row>
    <row r="14" spans="1:11" s="556" customFormat="1" ht="15.5">
      <c r="A14" s="46">
        <v>1</v>
      </c>
      <c r="B14" s="46" t="s">
        <v>92</v>
      </c>
      <c r="C14" s="49"/>
      <c r="D14" s="49"/>
      <c r="E14" s="49"/>
      <c r="F14" s="49"/>
      <c r="G14" s="49"/>
      <c r="H14" s="49"/>
      <c r="I14" s="49"/>
      <c r="J14" s="49"/>
    </row>
    <row r="15" spans="1:11" s="556" customFormat="1" ht="15.5">
      <c r="A15" s="46">
        <v>2</v>
      </c>
      <c r="B15" s="354" t="s">
        <v>129</v>
      </c>
      <c r="C15" s="49"/>
      <c r="D15" s="49"/>
      <c r="E15" s="49"/>
      <c r="F15" s="49"/>
      <c r="G15" s="49"/>
      <c r="H15" s="49"/>
      <c r="I15" s="49"/>
      <c r="J15" s="49"/>
    </row>
    <row r="16" spans="1:11" s="556" customFormat="1" ht="15.5">
      <c r="A16" s="46">
        <v>3</v>
      </c>
      <c r="B16" s="354" t="s">
        <v>130</v>
      </c>
      <c r="C16" s="49"/>
      <c r="D16" s="49"/>
      <c r="E16" s="49"/>
      <c r="F16" s="49"/>
      <c r="G16" s="49"/>
      <c r="H16" s="49"/>
      <c r="I16" s="49"/>
      <c r="J16" s="49"/>
    </row>
    <row r="17" spans="1:10" s="556" customFormat="1" ht="15.5">
      <c r="A17" s="46">
        <v>4</v>
      </c>
      <c r="B17" s="354" t="s">
        <v>131</v>
      </c>
      <c r="C17" s="49"/>
      <c r="D17" s="49"/>
      <c r="E17" s="49"/>
      <c r="F17" s="49"/>
      <c r="G17" s="49"/>
      <c r="H17" s="49"/>
      <c r="I17" s="49"/>
      <c r="J17" s="49"/>
    </row>
    <row r="18" spans="1:10" s="556" customFormat="1" ht="15.5">
      <c r="A18" s="46">
        <v>5</v>
      </c>
      <c r="B18" s="354" t="s">
        <v>132</v>
      </c>
      <c r="C18" s="49"/>
      <c r="D18" s="49"/>
      <c r="E18" s="49"/>
      <c r="F18" s="49"/>
      <c r="G18" s="49"/>
      <c r="H18" s="49"/>
      <c r="I18" s="49"/>
      <c r="J18" s="49"/>
    </row>
    <row r="19" spans="1:10" s="556" customFormat="1" ht="15.5">
      <c r="A19" s="46">
        <v>6</v>
      </c>
      <c r="B19" s="354" t="s">
        <v>133</v>
      </c>
      <c r="C19" s="49"/>
      <c r="D19" s="49"/>
      <c r="E19" s="49"/>
      <c r="F19" s="49"/>
      <c r="G19" s="49"/>
      <c r="H19" s="49"/>
      <c r="I19" s="49"/>
      <c r="J19" s="49"/>
    </row>
    <row r="20" spans="1:10" s="556" customFormat="1" ht="15.5">
      <c r="A20" s="46">
        <v>7</v>
      </c>
      <c r="B20" s="354" t="s">
        <v>134</v>
      </c>
      <c r="C20" s="49"/>
      <c r="D20" s="49"/>
      <c r="E20" s="49"/>
      <c r="F20" s="49"/>
      <c r="G20" s="49"/>
      <c r="H20" s="49"/>
      <c r="I20" s="49"/>
      <c r="J20" s="49"/>
    </row>
    <row r="21" spans="1:10" s="556" customFormat="1" ht="15.5">
      <c r="A21" s="46">
        <v>8</v>
      </c>
      <c r="B21" s="354" t="s">
        <v>135</v>
      </c>
      <c r="C21" s="49"/>
      <c r="D21" s="49"/>
      <c r="E21" s="49"/>
      <c r="F21" s="49"/>
      <c r="G21" s="49"/>
      <c r="H21" s="49"/>
      <c r="I21" s="49"/>
      <c r="J21" s="49"/>
    </row>
    <row r="22" spans="1:10" s="556" customFormat="1" ht="15.5">
      <c r="A22" s="46">
        <v>9</v>
      </c>
      <c r="B22" s="354" t="s">
        <v>136</v>
      </c>
      <c r="C22" s="49"/>
      <c r="D22" s="49"/>
      <c r="E22" s="49"/>
      <c r="F22" s="49"/>
      <c r="G22" s="49"/>
      <c r="H22" s="49"/>
      <c r="I22" s="49"/>
      <c r="J22" s="49"/>
    </row>
    <row r="23" spans="1:10" s="556" customFormat="1" ht="15.5">
      <c r="A23" s="46">
        <v>10</v>
      </c>
      <c r="B23" s="354" t="s">
        <v>137</v>
      </c>
      <c r="C23" s="49"/>
      <c r="D23" s="49"/>
      <c r="E23" s="49"/>
      <c r="F23" s="49"/>
      <c r="G23" s="49"/>
      <c r="H23" s="49"/>
      <c r="I23" s="49"/>
      <c r="J23" s="49"/>
    </row>
    <row r="24" spans="1:10" s="556" customFormat="1" ht="15.5">
      <c r="A24" s="46">
        <v>11</v>
      </c>
      <c r="B24" s="354" t="s">
        <v>138</v>
      </c>
      <c r="C24" s="49"/>
      <c r="D24" s="49"/>
      <c r="E24" s="49"/>
      <c r="F24" s="49"/>
      <c r="G24" s="49"/>
      <c r="H24" s="49"/>
      <c r="I24" s="49"/>
      <c r="J24" s="49"/>
    </row>
    <row r="25" spans="1:10" s="556" customFormat="1" ht="15.5">
      <c r="A25" s="46">
        <v>12</v>
      </c>
      <c r="B25" s="354" t="s">
        <v>139</v>
      </c>
      <c r="C25" s="49"/>
      <c r="D25" s="49"/>
      <c r="E25" s="49"/>
      <c r="F25" s="49"/>
      <c r="G25" s="49"/>
      <c r="H25" s="49"/>
      <c r="I25" s="49"/>
      <c r="J25" s="49"/>
    </row>
    <row r="26" spans="1:10" s="556" customFormat="1" ht="15.5">
      <c r="A26" s="46">
        <v>13</v>
      </c>
      <c r="B26" s="354" t="s">
        <v>140</v>
      </c>
      <c r="C26" s="49"/>
      <c r="D26" s="49"/>
      <c r="E26" s="49"/>
      <c r="F26" s="49"/>
      <c r="G26" s="49"/>
      <c r="H26" s="49"/>
      <c r="I26" s="49"/>
      <c r="J26" s="49"/>
    </row>
    <row r="27" spans="1:10" s="556" customFormat="1" ht="15.5">
      <c r="A27" s="46">
        <v>14</v>
      </c>
      <c r="B27" s="354" t="s">
        <v>93</v>
      </c>
      <c r="C27" s="49"/>
      <c r="D27" s="49"/>
      <c r="E27" s="49"/>
      <c r="F27" s="49"/>
      <c r="G27" s="49"/>
      <c r="H27" s="49"/>
      <c r="I27" s="49"/>
      <c r="J27" s="49"/>
    </row>
    <row r="28" spans="1:10" s="556" customFormat="1" ht="15.5">
      <c r="A28" s="46">
        <v>15</v>
      </c>
      <c r="B28" s="354" t="s">
        <v>141</v>
      </c>
      <c r="C28" s="49"/>
      <c r="D28" s="49"/>
      <c r="E28" s="49"/>
      <c r="F28" s="49"/>
      <c r="G28" s="49"/>
      <c r="H28" s="49"/>
      <c r="I28" s="49"/>
      <c r="J28" s="49"/>
    </row>
    <row r="29" spans="1:10" s="556" customFormat="1" ht="15.5">
      <c r="A29" s="46">
        <v>16</v>
      </c>
      <c r="B29" s="354" t="s">
        <v>142</v>
      </c>
      <c r="C29" s="49"/>
      <c r="D29" s="49"/>
      <c r="E29" s="49"/>
      <c r="F29" s="49"/>
      <c r="G29" s="49"/>
      <c r="H29" s="49"/>
      <c r="I29" s="49"/>
      <c r="J29" s="49"/>
    </row>
    <row r="30" spans="1:10" s="556" customFormat="1" ht="15.5">
      <c r="A30" s="46">
        <v>17</v>
      </c>
      <c r="B30" s="354" t="s">
        <v>143</v>
      </c>
      <c r="C30" s="49"/>
      <c r="D30" s="49"/>
      <c r="E30" s="49"/>
      <c r="F30" s="49"/>
      <c r="G30" s="49"/>
      <c r="H30" s="49"/>
      <c r="I30" s="49"/>
      <c r="J30" s="49"/>
    </row>
    <row r="31" spans="1:10" s="556" customFormat="1" ht="15.5">
      <c r="A31" s="46">
        <v>18</v>
      </c>
      <c r="B31" s="354" t="s">
        <v>144</v>
      </c>
      <c r="C31" s="49"/>
      <c r="D31" s="49"/>
      <c r="E31" s="49"/>
      <c r="F31" s="49"/>
      <c r="G31" s="49"/>
      <c r="H31" s="49"/>
      <c r="I31" s="49"/>
      <c r="J31" s="49"/>
    </row>
    <row r="32" spans="1:10" s="556" customFormat="1" ht="15.5">
      <c r="A32" s="46">
        <v>19</v>
      </c>
      <c r="B32" s="354" t="s">
        <v>145</v>
      </c>
      <c r="C32" s="49"/>
      <c r="D32" s="49"/>
      <c r="E32" s="49"/>
      <c r="F32" s="49"/>
      <c r="G32" s="49"/>
      <c r="H32" s="49"/>
      <c r="I32" s="49"/>
      <c r="J32" s="49"/>
    </row>
    <row r="33" spans="1:11" s="556" customFormat="1" ht="15.5">
      <c r="A33" s="46">
        <v>20</v>
      </c>
      <c r="B33" s="354" t="s">
        <v>146</v>
      </c>
      <c r="C33" s="49"/>
      <c r="D33" s="49"/>
      <c r="E33" s="49"/>
      <c r="F33" s="49"/>
      <c r="G33" s="49"/>
      <c r="H33" s="49"/>
      <c r="I33" s="49"/>
      <c r="J33" s="49"/>
    </row>
    <row r="34" spans="1:11" s="556" customFormat="1" ht="15.5">
      <c r="A34" s="379">
        <v>21</v>
      </c>
      <c r="B34" s="382" t="s">
        <v>147</v>
      </c>
      <c r="C34" s="557"/>
      <c r="D34" s="557"/>
      <c r="E34" s="557"/>
      <c r="F34" s="557"/>
      <c r="G34" s="557"/>
      <c r="H34" s="557"/>
      <c r="I34" s="557"/>
      <c r="J34" s="557"/>
    </row>
    <row r="35" spans="1:11" s="556" customFormat="1" ht="15.5">
      <c r="A35" s="381"/>
      <c r="B35" s="19"/>
      <c r="C35" s="2"/>
      <c r="D35" s="2"/>
      <c r="E35" s="1"/>
      <c r="F35" s="1"/>
      <c r="G35" s="1"/>
      <c r="H35" s="1"/>
      <c r="I35" s="2"/>
      <c r="J35" s="2"/>
    </row>
    <row r="36" spans="1:11" s="556" customFormat="1" ht="15.5">
      <c r="A36" s="491">
        <v>22</v>
      </c>
      <c r="B36" s="492" t="s">
        <v>150</v>
      </c>
      <c r="C36" s="514"/>
      <c r="D36" s="2"/>
      <c r="E36" s="1"/>
      <c r="F36" s="1"/>
      <c r="G36" s="1"/>
      <c r="H36" s="1"/>
      <c r="I36" s="2"/>
      <c r="J36" s="2"/>
    </row>
    <row r="37" spans="1:11">
      <c r="K37" s="1"/>
    </row>
    <row r="38" spans="1:11">
      <c r="K38" s="1"/>
    </row>
  </sheetData>
  <mergeCells count="5">
    <mergeCell ref="C9:H9"/>
    <mergeCell ref="I9:I11"/>
    <mergeCell ref="J9:J11"/>
    <mergeCell ref="C10:E10"/>
    <mergeCell ref="F10:H10"/>
  </mergeCells>
  <printOptions horizontalCentered="1"/>
  <pageMargins left="0.39370078740157483" right="0.39370078740157483" top="0.59055118110236227" bottom="0.59055118110236227" header="0.31496062992125984" footer="0.31496062992125984"/>
  <pageSetup paperSize="5" scale="76" orientation="landscape" verticalDpi="0" r:id="rId1"/>
  <customProperties>
    <customPr name="Sheet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45"/>
  <sheetViews>
    <sheetView zoomScale="75" zoomScaleNormal="75" workbookViewId="0"/>
  </sheetViews>
  <sheetFormatPr defaultColWidth="17.69140625" defaultRowHeight="14"/>
  <cols>
    <col min="1" max="1" width="2.53515625" style="36" customWidth="1"/>
    <col min="2" max="2" width="58.23046875" style="36" customWidth="1"/>
    <col min="3" max="4" width="9.84375" style="36" customWidth="1"/>
    <col min="5" max="5" width="1.3046875" style="36" customWidth="1"/>
    <col min="6" max="6" width="24.23046875" style="36" customWidth="1"/>
    <col min="7" max="8" width="17.69140625" style="36"/>
    <col min="9" max="9" width="0" style="36" hidden="1" customWidth="1"/>
    <col min="10" max="257" width="17.69140625" style="36"/>
    <col min="258" max="258" width="2.53515625" style="36" customWidth="1"/>
    <col min="259" max="259" width="41.69140625" style="36" customWidth="1"/>
    <col min="260" max="260" width="9.84375" style="36" customWidth="1"/>
    <col min="261" max="261" width="1.3046875" style="36" customWidth="1"/>
    <col min="262" max="513" width="17.69140625" style="36"/>
    <col min="514" max="514" width="2.53515625" style="36" customWidth="1"/>
    <col min="515" max="515" width="41.69140625" style="36" customWidth="1"/>
    <col min="516" max="516" width="9.84375" style="36" customWidth="1"/>
    <col min="517" max="517" width="1.3046875" style="36" customWidth="1"/>
    <col min="518" max="769" width="17.69140625" style="36"/>
    <col min="770" max="770" width="2.53515625" style="36" customWidth="1"/>
    <col min="771" max="771" width="41.69140625" style="36" customWidth="1"/>
    <col min="772" max="772" width="9.84375" style="36" customWidth="1"/>
    <col min="773" max="773" width="1.3046875" style="36" customWidth="1"/>
    <col min="774" max="1025" width="17.69140625" style="36"/>
    <col min="1026" max="1026" width="2.53515625" style="36" customWidth="1"/>
    <col min="1027" max="1027" width="41.69140625" style="36" customWidth="1"/>
    <col min="1028" max="1028" width="9.84375" style="36" customWidth="1"/>
    <col min="1029" max="1029" width="1.3046875" style="36" customWidth="1"/>
    <col min="1030" max="1281" width="17.69140625" style="36"/>
    <col min="1282" max="1282" width="2.53515625" style="36" customWidth="1"/>
    <col min="1283" max="1283" width="41.69140625" style="36" customWidth="1"/>
    <col min="1284" max="1284" width="9.84375" style="36" customWidth="1"/>
    <col min="1285" max="1285" width="1.3046875" style="36" customWidth="1"/>
    <col min="1286" max="1537" width="17.69140625" style="36"/>
    <col min="1538" max="1538" width="2.53515625" style="36" customWidth="1"/>
    <col min="1539" max="1539" width="41.69140625" style="36" customWidth="1"/>
    <col min="1540" max="1540" width="9.84375" style="36" customWidth="1"/>
    <col min="1541" max="1541" width="1.3046875" style="36" customWidth="1"/>
    <col min="1542" max="1793" width="17.69140625" style="36"/>
    <col min="1794" max="1794" width="2.53515625" style="36" customWidth="1"/>
    <col min="1795" max="1795" width="41.69140625" style="36" customWidth="1"/>
    <col min="1796" max="1796" width="9.84375" style="36" customWidth="1"/>
    <col min="1797" max="1797" width="1.3046875" style="36" customWidth="1"/>
    <col min="1798" max="2049" width="17.69140625" style="36"/>
    <col min="2050" max="2050" width="2.53515625" style="36" customWidth="1"/>
    <col min="2051" max="2051" width="41.69140625" style="36" customWidth="1"/>
    <col min="2052" max="2052" width="9.84375" style="36" customWidth="1"/>
    <col min="2053" max="2053" width="1.3046875" style="36" customWidth="1"/>
    <col min="2054" max="2305" width="17.69140625" style="36"/>
    <col min="2306" max="2306" width="2.53515625" style="36" customWidth="1"/>
    <col min="2307" max="2307" width="41.69140625" style="36" customWidth="1"/>
    <col min="2308" max="2308" width="9.84375" style="36" customWidth="1"/>
    <col min="2309" max="2309" width="1.3046875" style="36" customWidth="1"/>
    <col min="2310" max="2561" width="17.69140625" style="36"/>
    <col min="2562" max="2562" width="2.53515625" style="36" customWidth="1"/>
    <col min="2563" max="2563" width="41.69140625" style="36" customWidth="1"/>
    <col min="2564" max="2564" width="9.84375" style="36" customWidth="1"/>
    <col min="2565" max="2565" width="1.3046875" style="36" customWidth="1"/>
    <col min="2566" max="2817" width="17.69140625" style="36"/>
    <col min="2818" max="2818" width="2.53515625" style="36" customWidth="1"/>
    <col min="2819" max="2819" width="41.69140625" style="36" customWidth="1"/>
    <col min="2820" max="2820" width="9.84375" style="36" customWidth="1"/>
    <col min="2821" max="2821" width="1.3046875" style="36" customWidth="1"/>
    <col min="2822" max="3073" width="17.69140625" style="36"/>
    <col min="3074" max="3074" width="2.53515625" style="36" customWidth="1"/>
    <col min="3075" max="3075" width="41.69140625" style="36" customWidth="1"/>
    <col min="3076" max="3076" width="9.84375" style="36" customWidth="1"/>
    <col min="3077" max="3077" width="1.3046875" style="36" customWidth="1"/>
    <col min="3078" max="3329" width="17.69140625" style="36"/>
    <col min="3330" max="3330" width="2.53515625" style="36" customWidth="1"/>
    <col min="3331" max="3331" width="41.69140625" style="36" customWidth="1"/>
    <col min="3332" max="3332" width="9.84375" style="36" customWidth="1"/>
    <col min="3333" max="3333" width="1.3046875" style="36" customWidth="1"/>
    <col min="3334" max="3585" width="17.69140625" style="36"/>
    <col min="3586" max="3586" width="2.53515625" style="36" customWidth="1"/>
    <col min="3587" max="3587" width="41.69140625" style="36" customWidth="1"/>
    <col min="3588" max="3588" width="9.84375" style="36" customWidth="1"/>
    <col min="3589" max="3589" width="1.3046875" style="36" customWidth="1"/>
    <col min="3590" max="3841" width="17.69140625" style="36"/>
    <col min="3842" max="3842" width="2.53515625" style="36" customWidth="1"/>
    <col min="3843" max="3843" width="41.69140625" style="36" customWidth="1"/>
    <col min="3844" max="3844" width="9.84375" style="36" customWidth="1"/>
    <col min="3845" max="3845" width="1.3046875" style="36" customWidth="1"/>
    <col min="3846" max="4097" width="17.69140625" style="36"/>
    <col min="4098" max="4098" width="2.53515625" style="36" customWidth="1"/>
    <col min="4099" max="4099" width="41.69140625" style="36" customWidth="1"/>
    <col min="4100" max="4100" width="9.84375" style="36" customWidth="1"/>
    <col min="4101" max="4101" width="1.3046875" style="36" customWidth="1"/>
    <col min="4102" max="4353" width="17.69140625" style="36"/>
    <col min="4354" max="4354" width="2.53515625" style="36" customWidth="1"/>
    <col min="4355" max="4355" width="41.69140625" style="36" customWidth="1"/>
    <col min="4356" max="4356" width="9.84375" style="36" customWidth="1"/>
    <col min="4357" max="4357" width="1.3046875" style="36" customWidth="1"/>
    <col min="4358" max="4609" width="17.69140625" style="36"/>
    <col min="4610" max="4610" width="2.53515625" style="36" customWidth="1"/>
    <col min="4611" max="4611" width="41.69140625" style="36" customWidth="1"/>
    <col min="4612" max="4612" width="9.84375" style="36" customWidth="1"/>
    <col min="4613" max="4613" width="1.3046875" style="36" customWidth="1"/>
    <col min="4614" max="4865" width="17.69140625" style="36"/>
    <col min="4866" max="4866" width="2.53515625" style="36" customWidth="1"/>
    <col min="4867" max="4867" width="41.69140625" style="36" customWidth="1"/>
    <col min="4868" max="4868" width="9.84375" style="36" customWidth="1"/>
    <col min="4869" max="4869" width="1.3046875" style="36" customWidth="1"/>
    <col min="4870" max="5121" width="17.69140625" style="36"/>
    <col min="5122" max="5122" width="2.53515625" style="36" customWidth="1"/>
    <col min="5123" max="5123" width="41.69140625" style="36" customWidth="1"/>
    <col min="5124" max="5124" width="9.84375" style="36" customWidth="1"/>
    <col min="5125" max="5125" width="1.3046875" style="36" customWidth="1"/>
    <col min="5126" max="5377" width="17.69140625" style="36"/>
    <col min="5378" max="5378" width="2.53515625" style="36" customWidth="1"/>
    <col min="5379" max="5379" width="41.69140625" style="36" customWidth="1"/>
    <col min="5380" max="5380" width="9.84375" style="36" customWidth="1"/>
    <col min="5381" max="5381" width="1.3046875" style="36" customWidth="1"/>
    <col min="5382" max="5633" width="17.69140625" style="36"/>
    <col min="5634" max="5634" width="2.53515625" style="36" customWidth="1"/>
    <col min="5635" max="5635" width="41.69140625" style="36" customWidth="1"/>
    <col min="5636" max="5636" width="9.84375" style="36" customWidth="1"/>
    <col min="5637" max="5637" width="1.3046875" style="36" customWidth="1"/>
    <col min="5638" max="5889" width="17.69140625" style="36"/>
    <col min="5890" max="5890" width="2.53515625" style="36" customWidth="1"/>
    <col min="5891" max="5891" width="41.69140625" style="36" customWidth="1"/>
    <col min="5892" max="5892" width="9.84375" style="36" customWidth="1"/>
    <col min="5893" max="5893" width="1.3046875" style="36" customWidth="1"/>
    <col min="5894" max="6145" width="17.69140625" style="36"/>
    <col min="6146" max="6146" width="2.53515625" style="36" customWidth="1"/>
    <col min="6147" max="6147" width="41.69140625" style="36" customWidth="1"/>
    <col min="6148" max="6148" width="9.84375" style="36" customWidth="1"/>
    <col min="6149" max="6149" width="1.3046875" style="36" customWidth="1"/>
    <col min="6150" max="6401" width="17.69140625" style="36"/>
    <col min="6402" max="6402" width="2.53515625" style="36" customWidth="1"/>
    <col min="6403" max="6403" width="41.69140625" style="36" customWidth="1"/>
    <col min="6404" max="6404" width="9.84375" style="36" customWidth="1"/>
    <col min="6405" max="6405" width="1.3046875" style="36" customWidth="1"/>
    <col min="6406" max="6657" width="17.69140625" style="36"/>
    <col min="6658" max="6658" width="2.53515625" style="36" customWidth="1"/>
    <col min="6659" max="6659" width="41.69140625" style="36" customWidth="1"/>
    <col min="6660" max="6660" width="9.84375" style="36" customWidth="1"/>
    <col min="6661" max="6661" width="1.3046875" style="36" customWidth="1"/>
    <col min="6662" max="6913" width="17.69140625" style="36"/>
    <col min="6914" max="6914" width="2.53515625" style="36" customWidth="1"/>
    <col min="6915" max="6915" width="41.69140625" style="36" customWidth="1"/>
    <col min="6916" max="6916" width="9.84375" style="36" customWidth="1"/>
    <col min="6917" max="6917" width="1.3046875" style="36" customWidth="1"/>
    <col min="6918" max="7169" width="17.69140625" style="36"/>
    <col min="7170" max="7170" width="2.53515625" style="36" customWidth="1"/>
    <col min="7171" max="7171" width="41.69140625" style="36" customWidth="1"/>
    <col min="7172" max="7172" width="9.84375" style="36" customWidth="1"/>
    <col min="7173" max="7173" width="1.3046875" style="36" customWidth="1"/>
    <col min="7174" max="7425" width="17.69140625" style="36"/>
    <col min="7426" max="7426" width="2.53515625" style="36" customWidth="1"/>
    <col min="7427" max="7427" width="41.69140625" style="36" customWidth="1"/>
    <col min="7428" max="7428" width="9.84375" style="36" customWidth="1"/>
    <col min="7429" max="7429" width="1.3046875" style="36" customWidth="1"/>
    <col min="7430" max="7681" width="17.69140625" style="36"/>
    <col min="7682" max="7682" width="2.53515625" style="36" customWidth="1"/>
    <col min="7683" max="7683" width="41.69140625" style="36" customWidth="1"/>
    <col min="7684" max="7684" width="9.84375" style="36" customWidth="1"/>
    <col min="7685" max="7685" width="1.3046875" style="36" customWidth="1"/>
    <col min="7686" max="7937" width="17.69140625" style="36"/>
    <col min="7938" max="7938" width="2.53515625" style="36" customWidth="1"/>
    <col min="7939" max="7939" width="41.69140625" style="36" customWidth="1"/>
    <col min="7940" max="7940" width="9.84375" style="36" customWidth="1"/>
    <col min="7941" max="7941" width="1.3046875" style="36" customWidth="1"/>
    <col min="7942" max="8193" width="17.69140625" style="36"/>
    <col min="8194" max="8194" width="2.53515625" style="36" customWidth="1"/>
    <col min="8195" max="8195" width="41.69140625" style="36" customWidth="1"/>
    <col min="8196" max="8196" width="9.84375" style="36" customWidth="1"/>
    <col min="8197" max="8197" width="1.3046875" style="36" customWidth="1"/>
    <col min="8198" max="8449" width="17.69140625" style="36"/>
    <col min="8450" max="8450" width="2.53515625" style="36" customWidth="1"/>
    <col min="8451" max="8451" width="41.69140625" style="36" customWidth="1"/>
    <col min="8452" max="8452" width="9.84375" style="36" customWidth="1"/>
    <col min="8453" max="8453" width="1.3046875" style="36" customWidth="1"/>
    <col min="8454" max="8705" width="17.69140625" style="36"/>
    <col min="8706" max="8706" width="2.53515625" style="36" customWidth="1"/>
    <col min="8707" max="8707" width="41.69140625" style="36" customWidth="1"/>
    <col min="8708" max="8708" width="9.84375" style="36" customWidth="1"/>
    <col min="8709" max="8709" width="1.3046875" style="36" customWidth="1"/>
    <col min="8710" max="8961" width="17.69140625" style="36"/>
    <col min="8962" max="8962" width="2.53515625" style="36" customWidth="1"/>
    <col min="8963" max="8963" width="41.69140625" style="36" customWidth="1"/>
    <col min="8964" max="8964" width="9.84375" style="36" customWidth="1"/>
    <col min="8965" max="8965" width="1.3046875" style="36" customWidth="1"/>
    <col min="8966" max="9217" width="17.69140625" style="36"/>
    <col min="9218" max="9218" width="2.53515625" style="36" customWidth="1"/>
    <col min="9219" max="9219" width="41.69140625" style="36" customWidth="1"/>
    <col min="9220" max="9220" width="9.84375" style="36" customWidth="1"/>
    <col min="9221" max="9221" width="1.3046875" style="36" customWidth="1"/>
    <col min="9222" max="9473" width="17.69140625" style="36"/>
    <col min="9474" max="9474" width="2.53515625" style="36" customWidth="1"/>
    <col min="9475" max="9475" width="41.69140625" style="36" customWidth="1"/>
    <col min="9476" max="9476" width="9.84375" style="36" customWidth="1"/>
    <col min="9477" max="9477" width="1.3046875" style="36" customWidth="1"/>
    <col min="9478" max="9729" width="17.69140625" style="36"/>
    <col min="9730" max="9730" width="2.53515625" style="36" customWidth="1"/>
    <col min="9731" max="9731" width="41.69140625" style="36" customWidth="1"/>
    <col min="9732" max="9732" width="9.84375" style="36" customWidth="1"/>
    <col min="9733" max="9733" width="1.3046875" style="36" customWidth="1"/>
    <col min="9734" max="9985" width="17.69140625" style="36"/>
    <col min="9986" max="9986" width="2.53515625" style="36" customWidth="1"/>
    <col min="9987" max="9987" width="41.69140625" style="36" customWidth="1"/>
    <col min="9988" max="9988" width="9.84375" style="36" customWidth="1"/>
    <col min="9989" max="9989" width="1.3046875" style="36" customWidth="1"/>
    <col min="9990" max="10241" width="17.69140625" style="36"/>
    <col min="10242" max="10242" width="2.53515625" style="36" customWidth="1"/>
    <col min="10243" max="10243" width="41.69140625" style="36" customWidth="1"/>
    <col min="10244" max="10244" width="9.84375" style="36" customWidth="1"/>
    <col min="10245" max="10245" width="1.3046875" style="36" customWidth="1"/>
    <col min="10246" max="10497" width="17.69140625" style="36"/>
    <col min="10498" max="10498" width="2.53515625" style="36" customWidth="1"/>
    <col min="10499" max="10499" width="41.69140625" style="36" customWidth="1"/>
    <col min="10500" max="10500" width="9.84375" style="36" customWidth="1"/>
    <col min="10501" max="10501" width="1.3046875" style="36" customWidth="1"/>
    <col min="10502" max="10753" width="17.69140625" style="36"/>
    <col min="10754" max="10754" width="2.53515625" style="36" customWidth="1"/>
    <col min="10755" max="10755" width="41.69140625" style="36" customWidth="1"/>
    <col min="10756" max="10756" width="9.84375" style="36" customWidth="1"/>
    <col min="10757" max="10757" width="1.3046875" style="36" customWidth="1"/>
    <col min="10758" max="11009" width="17.69140625" style="36"/>
    <col min="11010" max="11010" width="2.53515625" style="36" customWidth="1"/>
    <col min="11011" max="11011" width="41.69140625" style="36" customWidth="1"/>
    <col min="11012" max="11012" width="9.84375" style="36" customWidth="1"/>
    <col min="11013" max="11013" width="1.3046875" style="36" customWidth="1"/>
    <col min="11014" max="11265" width="17.69140625" style="36"/>
    <col min="11266" max="11266" width="2.53515625" style="36" customWidth="1"/>
    <col min="11267" max="11267" width="41.69140625" style="36" customWidth="1"/>
    <col min="11268" max="11268" width="9.84375" style="36" customWidth="1"/>
    <col min="11269" max="11269" width="1.3046875" style="36" customWidth="1"/>
    <col min="11270" max="11521" width="17.69140625" style="36"/>
    <col min="11522" max="11522" width="2.53515625" style="36" customWidth="1"/>
    <col min="11523" max="11523" width="41.69140625" style="36" customWidth="1"/>
    <col min="11524" max="11524" width="9.84375" style="36" customWidth="1"/>
    <col min="11525" max="11525" width="1.3046875" style="36" customWidth="1"/>
    <col min="11526" max="11777" width="17.69140625" style="36"/>
    <col min="11778" max="11778" width="2.53515625" style="36" customWidth="1"/>
    <col min="11779" max="11779" width="41.69140625" style="36" customWidth="1"/>
    <col min="11780" max="11780" width="9.84375" style="36" customWidth="1"/>
    <col min="11781" max="11781" width="1.3046875" style="36" customWidth="1"/>
    <col min="11782" max="12033" width="17.69140625" style="36"/>
    <col min="12034" max="12034" width="2.53515625" style="36" customWidth="1"/>
    <col min="12035" max="12035" width="41.69140625" style="36" customWidth="1"/>
    <col min="12036" max="12036" width="9.84375" style="36" customWidth="1"/>
    <col min="12037" max="12037" width="1.3046875" style="36" customWidth="1"/>
    <col min="12038" max="12289" width="17.69140625" style="36"/>
    <col min="12290" max="12290" width="2.53515625" style="36" customWidth="1"/>
    <col min="12291" max="12291" width="41.69140625" style="36" customWidth="1"/>
    <col min="12292" max="12292" width="9.84375" style="36" customWidth="1"/>
    <col min="12293" max="12293" width="1.3046875" style="36" customWidth="1"/>
    <col min="12294" max="12545" width="17.69140625" style="36"/>
    <col min="12546" max="12546" width="2.53515625" style="36" customWidth="1"/>
    <col min="12547" max="12547" width="41.69140625" style="36" customWidth="1"/>
    <col min="12548" max="12548" width="9.84375" style="36" customWidth="1"/>
    <col min="12549" max="12549" width="1.3046875" style="36" customWidth="1"/>
    <col min="12550" max="12801" width="17.69140625" style="36"/>
    <col min="12802" max="12802" width="2.53515625" style="36" customWidth="1"/>
    <col min="12803" max="12803" width="41.69140625" style="36" customWidth="1"/>
    <col min="12804" max="12804" width="9.84375" style="36" customWidth="1"/>
    <col min="12805" max="12805" width="1.3046875" style="36" customWidth="1"/>
    <col min="12806" max="13057" width="17.69140625" style="36"/>
    <col min="13058" max="13058" width="2.53515625" style="36" customWidth="1"/>
    <col min="13059" max="13059" width="41.69140625" style="36" customWidth="1"/>
    <col min="13060" max="13060" width="9.84375" style="36" customWidth="1"/>
    <col min="13061" max="13061" width="1.3046875" style="36" customWidth="1"/>
    <col min="13062" max="13313" width="17.69140625" style="36"/>
    <col min="13314" max="13314" width="2.53515625" style="36" customWidth="1"/>
    <col min="13315" max="13315" width="41.69140625" style="36" customWidth="1"/>
    <col min="13316" max="13316" width="9.84375" style="36" customWidth="1"/>
    <col min="13317" max="13317" width="1.3046875" style="36" customWidth="1"/>
    <col min="13318" max="13569" width="17.69140625" style="36"/>
    <col min="13570" max="13570" width="2.53515625" style="36" customWidth="1"/>
    <col min="13571" max="13571" width="41.69140625" style="36" customWidth="1"/>
    <col min="13572" max="13572" width="9.84375" style="36" customWidth="1"/>
    <col min="13573" max="13573" width="1.3046875" style="36" customWidth="1"/>
    <col min="13574" max="13825" width="17.69140625" style="36"/>
    <col min="13826" max="13826" width="2.53515625" style="36" customWidth="1"/>
    <col min="13827" max="13827" width="41.69140625" style="36" customWidth="1"/>
    <col min="13828" max="13828" width="9.84375" style="36" customWidth="1"/>
    <col min="13829" max="13829" width="1.3046875" style="36" customWidth="1"/>
    <col min="13830" max="14081" width="17.69140625" style="36"/>
    <col min="14082" max="14082" width="2.53515625" style="36" customWidth="1"/>
    <col min="14083" max="14083" width="41.69140625" style="36" customWidth="1"/>
    <col min="14084" max="14084" width="9.84375" style="36" customWidth="1"/>
    <col min="14085" max="14085" width="1.3046875" style="36" customWidth="1"/>
    <col min="14086" max="14337" width="17.69140625" style="36"/>
    <col min="14338" max="14338" width="2.53515625" style="36" customWidth="1"/>
    <col min="14339" max="14339" width="41.69140625" style="36" customWidth="1"/>
    <col min="14340" max="14340" width="9.84375" style="36" customWidth="1"/>
    <col min="14341" max="14341" width="1.3046875" style="36" customWidth="1"/>
    <col min="14342" max="14593" width="17.69140625" style="36"/>
    <col min="14594" max="14594" width="2.53515625" style="36" customWidth="1"/>
    <col min="14595" max="14595" width="41.69140625" style="36" customWidth="1"/>
    <col min="14596" max="14596" width="9.84375" style="36" customWidth="1"/>
    <col min="14597" max="14597" width="1.3046875" style="36" customWidth="1"/>
    <col min="14598" max="14849" width="17.69140625" style="36"/>
    <col min="14850" max="14850" width="2.53515625" style="36" customWidth="1"/>
    <col min="14851" max="14851" width="41.69140625" style="36" customWidth="1"/>
    <col min="14852" max="14852" width="9.84375" style="36" customWidth="1"/>
    <col min="14853" max="14853" width="1.3046875" style="36" customWidth="1"/>
    <col min="14854" max="15105" width="17.69140625" style="36"/>
    <col min="15106" max="15106" width="2.53515625" style="36" customWidth="1"/>
    <col min="15107" max="15107" width="41.69140625" style="36" customWidth="1"/>
    <col min="15108" max="15108" width="9.84375" style="36" customWidth="1"/>
    <col min="15109" max="15109" width="1.3046875" style="36" customWidth="1"/>
    <col min="15110" max="15361" width="17.69140625" style="36"/>
    <col min="15362" max="15362" width="2.53515625" style="36" customWidth="1"/>
    <col min="15363" max="15363" width="41.69140625" style="36" customWidth="1"/>
    <col min="15364" max="15364" width="9.84375" style="36" customWidth="1"/>
    <col min="15365" max="15365" width="1.3046875" style="36" customWidth="1"/>
    <col min="15366" max="15617" width="17.69140625" style="36"/>
    <col min="15618" max="15618" width="2.53515625" style="36" customWidth="1"/>
    <col min="15619" max="15619" width="41.69140625" style="36" customWidth="1"/>
    <col min="15620" max="15620" width="9.84375" style="36" customWidth="1"/>
    <col min="15621" max="15621" width="1.3046875" style="36" customWidth="1"/>
    <col min="15622" max="15873" width="17.69140625" style="36"/>
    <col min="15874" max="15874" width="2.53515625" style="36" customWidth="1"/>
    <col min="15875" max="15875" width="41.69140625" style="36" customWidth="1"/>
    <col min="15876" max="15876" width="9.84375" style="36" customWidth="1"/>
    <col min="15877" max="15877" width="1.3046875" style="36" customWidth="1"/>
    <col min="15878" max="16129" width="17.69140625" style="36"/>
    <col min="16130" max="16130" width="2.53515625" style="36" customWidth="1"/>
    <col min="16131" max="16131" width="41.69140625" style="36" customWidth="1"/>
    <col min="16132" max="16132" width="9.84375" style="36" customWidth="1"/>
    <col min="16133" max="16133" width="1.3046875" style="36" customWidth="1"/>
    <col min="16134" max="16384" width="17.69140625" style="36"/>
  </cols>
  <sheetData>
    <row r="1" spans="1:9" s="464" customFormat="1" ht="23">
      <c r="A1" s="478" t="str">
        <f>'Cover Page'!$A$11</f>
        <v>Company Name</v>
      </c>
    </row>
    <row r="2" spans="1:9" customFormat="1" ht="15.5"/>
    <row r="3" spans="1:9" s="464" customFormat="1">
      <c r="A3" s="479" t="str">
        <f>'Cover Page'!$H$9</f>
        <v>FOR THE QUARTER ENDED</v>
      </c>
      <c r="C3" s="480" t="str">
        <f>'Cover Page'!H$11</f>
        <v>March 31</v>
      </c>
      <c r="D3" s="481">
        <f>'Cover Page'!I$11</f>
        <v>2023</v>
      </c>
    </row>
    <row r="4" spans="1:9" s="464" customFormat="1"/>
    <row r="5" spans="1:9" ht="15.5">
      <c r="A5" s="452"/>
      <c r="B5" s="452"/>
      <c r="C5" s="452"/>
      <c r="D5" s="452"/>
      <c r="E5" s="452"/>
      <c r="F5"/>
      <c r="G5"/>
      <c r="H5"/>
    </row>
    <row r="6" spans="1:9" ht="18">
      <c r="A6" s="454" t="s">
        <v>196</v>
      </c>
      <c r="B6" s="454"/>
      <c r="C6" s="455"/>
      <c r="D6" s="455"/>
      <c r="E6" s="452"/>
      <c r="F6"/>
      <c r="G6"/>
      <c r="H6"/>
    </row>
    <row r="7" spans="1:9" ht="23">
      <c r="A7" s="456"/>
      <c r="B7" s="456"/>
      <c r="E7" s="452"/>
      <c r="F7"/>
      <c r="G7"/>
      <c r="H7"/>
    </row>
    <row r="8" spans="1:9" ht="32.5">
      <c r="A8" s="337" t="s">
        <v>197</v>
      </c>
      <c r="E8" s="452"/>
      <c r="F8"/>
      <c r="G8"/>
      <c r="H8"/>
    </row>
    <row r="9" spans="1:9" ht="15.5">
      <c r="A9" s="53"/>
      <c r="C9" s="457"/>
      <c r="D9" s="457"/>
      <c r="E9" s="452"/>
      <c r="F9"/>
      <c r="G9"/>
      <c r="H9"/>
    </row>
    <row r="10" spans="1:9">
      <c r="A10" s="612" t="s">
        <v>198</v>
      </c>
      <c r="B10" s="613"/>
      <c r="C10" s="463" t="str">
        <f>$I$10&amp;" "&amp;'Cover Page'!$I$11</f>
        <v>Q1 2023</v>
      </c>
      <c r="D10" s="463" t="str">
        <f>$I$10&amp;" "&amp;'Cover Page'!$I$11-1</f>
        <v>Q1 2022</v>
      </c>
      <c r="E10" s="452"/>
      <c r="F10" s="464"/>
      <c r="I10" s="36" t="str" cm="1">
        <f t="array" ref="I10">_xlfn.IFS('Cover Page'!H11="March 31","Q1",'Cover Page'!H11="June 30","Q2",'Cover Page'!H11="September 30","Q3",'Cover Page'!H11="December 31","Q4")</f>
        <v>Q1</v>
      </c>
    </row>
    <row r="11" spans="1:9" ht="15.5">
      <c r="A11" s="458" t="s">
        <v>199</v>
      </c>
      <c r="B11" s="459"/>
      <c r="C11" s="465"/>
      <c r="D11" s="465"/>
      <c r="E11" s="452"/>
      <c r="F11"/>
      <c r="G11" s="460"/>
    </row>
    <row r="12" spans="1:9" ht="15.5">
      <c r="B12" s="36" t="s">
        <v>200</v>
      </c>
      <c r="C12" s="482" t="e">
        <f>('Form-Liabilities &amp; Eq Long-term'!D48+'Form-Liabilities &amp; Eq Long-term'!D56)/('Form-Liabilities &amp; Eq Long-term'!E48+'Form-Liabilities &amp; Eq Long-term'!E56)-1</f>
        <v>#DIV/0!</v>
      </c>
      <c r="D12" s="482" t="s">
        <v>696</v>
      </c>
      <c r="E12" s="452"/>
      <c r="F12"/>
    </row>
    <row r="13" spans="1:9" ht="15.5">
      <c r="B13" s="36" t="s">
        <v>487</v>
      </c>
      <c r="C13" s="482" t="e">
        <f>'Form-Liabilities &amp; Eq Long-term'!D48/'Form-Assets Long-term'!C29</f>
        <v>#DIV/0!</v>
      </c>
      <c r="D13" s="482" t="e">
        <f>'Form-Liabilities &amp; Eq Long-term'!E48/'Form-Assets Long-term'!D29</f>
        <v>#DIV/0!</v>
      </c>
      <c r="E13" s="452"/>
      <c r="F13"/>
    </row>
    <row r="14" spans="1:9" ht="15.5">
      <c r="B14" s="36" t="s">
        <v>488</v>
      </c>
      <c r="C14" s="482" t="e">
        <f>'Form-Liabilities &amp; Eq Long-term'!D56/'Form-Assets Long-term'!C29</f>
        <v>#DIV/0!</v>
      </c>
      <c r="D14" s="482" t="e">
        <f>'Form-Liabilities &amp; Eq Long-term'!E56/'Form-Assets Long-term'!D29</f>
        <v>#DIV/0!</v>
      </c>
      <c r="E14" s="452"/>
      <c r="F14"/>
    </row>
    <row r="15" spans="1:9" ht="15.5">
      <c r="B15" s="36" t="s">
        <v>491</v>
      </c>
      <c r="C15" s="482" t="e">
        <f>('Insurance and Reinsurance'!D12+'Insurance and Reinsurance'!F12-'Insurance and Reinsurance'!C12-'Insurance and Reinsurance'!E12+'Insurance and Reinsurance'!D17+'Insurance and Reinsurance'!F17-'Insurance and Reinsurance'!C17-'Insurance and Reinsurance'!E17)/('Insurance and Reinsurance'!D31+'Insurance and Reinsurance'!F31-'Insurance and Reinsurance'!C31-'Insurance and Reinsurance'!E31)</f>
        <v>#DIV/0!</v>
      </c>
      <c r="D15" s="482" t="e">
        <f>('Insurance and Reinsurance'!H12+'Insurance and Reinsurance'!J12-'Insurance and Reinsurance'!G12-'Insurance and Reinsurance'!I12+'Insurance and Reinsurance'!H17+'Insurance and Reinsurance'!J17-'Insurance and Reinsurance'!G17-'Insurance and Reinsurance'!I17)/('Insurance and Reinsurance'!H31+'Insurance and Reinsurance'!J31-'Insurance and Reinsurance'!G31-'Insurance and Reinsurance'!I31)</f>
        <v>#DIV/0!</v>
      </c>
      <c r="E15" s="452"/>
      <c r="F15"/>
    </row>
    <row r="16" spans="1:9" ht="15.5">
      <c r="B16" s="36" t="s">
        <v>492</v>
      </c>
      <c r="C16" s="482" t="e">
        <f>('Insurance and Reinsurance'!D11+'Insurance and Reinsurance'!F11-'Insurance and Reinsurance'!C11-'Insurance and Reinsurance'!E11+'Insurance and Reinsurance'!D16+'Insurance and Reinsurance'!F16-'Insurance and Reinsurance'!C16-'Insurance and Reinsurance'!E16+'Insurance and Reinsurance'!D23+'Insurance and Reinsurance'!F23-'Insurance and Reinsurance'!C23-'Insurance and Reinsurance'!E23+'Insurance and Reinsurance'!D29+'Insurance and Reinsurance'!F29-'Insurance and Reinsurance'!C29-'Insurance and Reinsurance'!E29)/('Insurance and Reinsurance'!D31+'Insurance and Reinsurance'!F31-'Insurance and Reinsurance'!C31-'Insurance and Reinsurance'!E31)</f>
        <v>#DIV/0!</v>
      </c>
      <c r="D16" s="482" t="e">
        <f>('Insurance and Reinsurance'!H11+'Insurance and Reinsurance'!J11-'Insurance and Reinsurance'!G11-'Insurance and Reinsurance'!I11+'Insurance and Reinsurance'!H16+'Insurance and Reinsurance'!J16-'Insurance and Reinsurance'!G16-'Insurance and Reinsurance'!I16+'Insurance and Reinsurance'!H23+'Insurance and Reinsurance'!J23-'Insurance and Reinsurance'!G23-'Insurance and Reinsurance'!I23+'Insurance and Reinsurance'!H29+'Insurance and Reinsurance'!J29-'Insurance and Reinsurance'!G29-'Insurance and Reinsurance'!I29)/('Insurance and Reinsurance'!H31+'Insurance and Reinsurance'!J31-'Insurance and Reinsurance'!G31-'Insurance and Reinsurance'!I31)</f>
        <v>#DIV/0!</v>
      </c>
      <c r="E16" s="452"/>
      <c r="F16"/>
    </row>
    <row r="17" spans="1:8" ht="15.5">
      <c r="B17" s="36" t="s">
        <v>493</v>
      </c>
      <c r="C17" s="482" t="e">
        <f>('Insurance and Reinsurance'!D21+'Insurance and Reinsurance'!F21-'Insurance and Reinsurance'!C21-'Insurance and Reinsurance'!E21+'Insurance and Reinsurance'!D27+'Insurance and Reinsurance'!F27-'Insurance and Reinsurance'!C27-'Insurance and Reinsurance'!E27+'Insurance and Reinsurance'!D36+'Insurance and Reinsurance'!F36-'Insurance and Reinsurance'!C36-'Insurance and Reinsurance'!E36)/('Insurance and Reinsurance'!D31+'Insurance and Reinsurance'!F31-'Insurance and Reinsurance'!C31-'Insurance and Reinsurance'!E31)</f>
        <v>#DIV/0!</v>
      </c>
      <c r="D17" s="482" t="e">
        <f>('Insurance and Reinsurance'!H21+'Insurance and Reinsurance'!J21-'Insurance and Reinsurance'!G21-'Insurance and Reinsurance'!I21+'Insurance and Reinsurance'!H27+'Insurance and Reinsurance'!J27-'Insurance and Reinsurance'!G27-'Insurance and Reinsurance'!I27+'Insurance and Reinsurance'!H36+'Insurance and Reinsurance'!J36-'Insurance and Reinsurance'!G36-'Insurance and Reinsurance'!I36)/('Insurance and Reinsurance'!H31+'Insurance and Reinsurance'!J31-'Insurance and Reinsurance'!G31-'Insurance and Reinsurance'!I31)</f>
        <v>#DIV/0!</v>
      </c>
      <c r="E17" s="452"/>
      <c r="F17"/>
    </row>
    <row r="18" spans="1:8" ht="15.5">
      <c r="B18" s="36" t="s">
        <v>646</v>
      </c>
      <c r="C18" s="482" t="e">
        <f>('Insurance and Reinsurance'!D12+'Insurance and Reinsurance'!F12-'Insurance and Reinsurance'!C12-'Insurance and Reinsurance'!E12+'Insurance and Reinsurance'!D17+'Insurance and Reinsurance'!F17-'Insurance and Reinsurance'!C17-'Insurance and Reinsurance'!E17)/('Insurance and Reinsurance'!H12+'Insurance and Reinsurance'!J12-'Insurance and Reinsurance'!G12-'Insurance and Reinsurance'!I12+'Insurance and Reinsurance'!H17+'Insurance and Reinsurance'!J17-'Insurance and Reinsurance'!G17-'Insurance and Reinsurance'!I17)</f>
        <v>#DIV/0!</v>
      </c>
      <c r="D18" s="482" t="s">
        <v>696</v>
      </c>
      <c r="E18" s="452"/>
      <c r="F18"/>
    </row>
    <row r="19" spans="1:8" ht="15.5">
      <c r="B19" s="36" t="s">
        <v>648</v>
      </c>
      <c r="C19" s="482" t="e">
        <f>('Form-Liabilities &amp; Eq Long-term'!D48+'Form-Liabilities &amp; Eq Long-term'!D56)/'Form-Liabilities &amp; Eq Long-term'!D34</f>
        <v>#DIV/0!</v>
      </c>
      <c r="D19" s="482" t="e">
        <f>('Form-Liabilities &amp; Eq Long-term'!E48+'Form-Liabilities &amp; Eq Long-term'!E56)/'Form-Liabilities &amp; Eq Long-term'!E34</f>
        <v>#DIV/0!</v>
      </c>
      <c r="E19" s="452"/>
      <c r="F19"/>
    </row>
    <row r="20" spans="1:8" ht="15.5">
      <c r="B20" s="36" t="s">
        <v>737</v>
      </c>
      <c r="C20" s="482" t="e">
        <f>'Form-Statement of P&amp;L Long-term'!C11/('Form-Liabilities &amp; Eq Long-term'!D48+'Form-Liabilities &amp; Eq Long-term'!D56)</f>
        <v>#DIV/0!</v>
      </c>
      <c r="D20" s="499" t="e">
        <f>'Form-Statement of P&amp;L Long-term'!D11/('Form-Liabilities &amp; Eq Long-term'!E48+'Form-Liabilities &amp; Eq Long-term'!E56)</f>
        <v>#DIV/0!</v>
      </c>
      <c r="E20" s="452"/>
      <c r="F20"/>
    </row>
    <row r="21" spans="1:8" ht="15.5">
      <c r="A21" s="458" t="s">
        <v>201</v>
      </c>
      <c r="B21" s="459"/>
      <c r="C21" s="483"/>
      <c r="D21" s="483"/>
      <c r="E21" s="452"/>
      <c r="F21"/>
    </row>
    <row r="22" spans="1:8" ht="15.5">
      <c r="B22" s="36" t="s">
        <v>202</v>
      </c>
      <c r="C22" s="482" t="e">
        <f>('Form-Statement of P&amp;L Long-term'!C35-'Form-Statement of P&amp;L Long-term'!D35)/'Form-Statement of P&amp;L Long-term'!D35</f>
        <v>#DIV/0!</v>
      </c>
      <c r="D22" s="482" t="s">
        <v>696</v>
      </c>
      <c r="E22" s="452"/>
      <c r="F22"/>
      <c r="G22" s="461"/>
      <c r="H22" s="461"/>
    </row>
    <row r="23" spans="1:8" ht="15.5">
      <c r="B23" s="36" t="s">
        <v>494</v>
      </c>
      <c r="C23" s="482" t="e">
        <f>((4/RIGHT(LEFT(C10,2),1))*'Form-Statement of P&amp;L Long-term'!C38)/(('Form-Liabilities &amp; Eq Long-term'!D47+'Form-Liabilities &amp; Eq Long-term'!E47)/2)</f>
        <v>#DIV/0!</v>
      </c>
      <c r="D23" s="482" t="s">
        <v>696</v>
      </c>
      <c r="E23" s="452"/>
      <c r="F23"/>
    </row>
    <row r="24" spans="1:8" ht="15.5">
      <c r="B24" s="36" t="s">
        <v>495</v>
      </c>
      <c r="C24" s="482" t="e">
        <f>((4/RIGHT(LEFT(C10,2),1))*'Form-Statement of P&amp;L Long-term'!C38)/(('Form-Liabilities &amp; Eq Long-term'!D56+'Form-Liabilities &amp; Eq Long-term'!E56)/2)</f>
        <v>#DIV/0!</v>
      </c>
      <c r="D24" s="482" t="s">
        <v>696</v>
      </c>
      <c r="E24" s="452"/>
      <c r="F24"/>
    </row>
    <row r="25" spans="1:8" ht="15.5">
      <c r="B25" s="36" t="s">
        <v>496</v>
      </c>
      <c r="C25" s="482" t="e">
        <f>'Form-Statement of P&amp;L Long-term'!C14/'Form-Statement of P&amp;L Long-term'!C11</f>
        <v>#DIV/0!</v>
      </c>
      <c r="D25" s="482" t="e">
        <f>'Form-Statement of P&amp;L Long-term'!D14/'Form-Statement of P&amp;L Long-term'!D11</f>
        <v>#DIV/0!</v>
      </c>
      <c r="E25" s="452"/>
      <c r="F25"/>
    </row>
    <row r="26" spans="1:8" ht="15.5">
      <c r="B26" s="36" t="s">
        <v>738</v>
      </c>
      <c r="C26" s="499" t="e">
        <f>'Form-Statement of P&amp;L Long-term'!C11/'Form-Statement of P&amp;L Long-term'!D11-1</f>
        <v>#DIV/0!</v>
      </c>
      <c r="D26" s="499" t="s">
        <v>696</v>
      </c>
      <c r="E26" s="452"/>
      <c r="F26"/>
    </row>
    <row r="27" spans="1:8" ht="15.5">
      <c r="A27" s="458" t="s">
        <v>203</v>
      </c>
      <c r="B27" s="459"/>
      <c r="C27" s="483"/>
      <c r="D27" s="483"/>
      <c r="E27" s="452"/>
      <c r="F27"/>
    </row>
    <row r="28" spans="1:8" ht="15.5">
      <c r="B28" s="36" t="s">
        <v>499</v>
      </c>
      <c r="C28" s="482" t="e">
        <f>((4/RIGHT(LEFT(C10,2),1))*'Form-Statement of P&amp;L Long-term'!C19)/((SUM('Form-Assets Long-term'!C9:D9)+SUM('Form-Assets Long-term'!C10:D10)+SUM('Form-Assets Long-term'!C14:D14)+SUM('Form-Assets Long-term'!C15:D15)+SUM('Form-Assets Long-term'!C21:D21)+SUM('Form-Assets Long-term'!C26:D26))/2)</f>
        <v>#DIV/0!</v>
      </c>
      <c r="D28" s="482" t="s">
        <v>696</v>
      </c>
      <c r="E28" s="452"/>
      <c r="F28"/>
    </row>
    <row r="29" spans="1:8" ht="15.5">
      <c r="B29" s="36" t="s">
        <v>489</v>
      </c>
      <c r="C29" s="482" t="e">
        <f>SUM('Summary of Investments'!H9:H12)/(SUM('Summary of Investments'!F9:F12)+SUM('Summary of Investments'!D9:D12))</f>
        <v>#DIV/0!</v>
      </c>
      <c r="D29" s="482" t="s">
        <v>696</v>
      </c>
      <c r="E29" s="452"/>
      <c r="F29"/>
    </row>
    <row r="30" spans="1:8" ht="15.5">
      <c r="B30" s="36" t="s">
        <v>490</v>
      </c>
      <c r="C30" s="482" t="e">
        <f>'Summary of Investments'!H19/('Summary of Investments'!D19+'Summary of Investments'!F19)</f>
        <v>#DIV/0!</v>
      </c>
      <c r="D30" s="482" t="s">
        <v>696</v>
      </c>
      <c r="E30" s="452"/>
      <c r="F30"/>
    </row>
    <row r="31" spans="1:8" ht="15.5">
      <c r="B31" s="36" t="s">
        <v>647</v>
      </c>
      <c r="C31" s="482" t="e">
        <f>('Summary of Investments'!H17+'Summary of Investments'!H18)/('Summary of Investments'!D17+'Summary of Investments'!F17+'Summary of Investments'!D18+'Summary of Investments'!F18)</f>
        <v>#DIV/0!</v>
      </c>
      <c r="D31" s="482" t="s">
        <v>696</v>
      </c>
      <c r="E31" s="452"/>
      <c r="F31"/>
    </row>
    <row r="32" spans="1:8" ht="15.5">
      <c r="B32" s="36" t="s">
        <v>204</v>
      </c>
      <c r="C32" s="482" t="e">
        <f>SUM('Form-Assets Long-term'!C18:C20)/('Form-Liabilities &amp; Eq Long-term'!D48+'Form-Liabilities &amp; Eq Long-term'!D56)</f>
        <v>#DIV/0!</v>
      </c>
      <c r="D32" s="482" t="e">
        <f>SUM('Form-Assets Long-term'!D18:D20)/('Form-Liabilities &amp; Eq Long-term'!E48+'Form-Liabilities &amp; Eq Long-term'!E56)</f>
        <v>#DIV/0!</v>
      </c>
      <c r="E32" s="452"/>
      <c r="F32"/>
    </row>
    <row r="33" spans="1:6" ht="15.5">
      <c r="B33" s="36" t="s">
        <v>205</v>
      </c>
      <c r="C33" s="484" t="e">
        <f>C34+C35</f>
        <v>#DIV/0!</v>
      </c>
      <c r="D33" s="484" t="s">
        <v>696</v>
      </c>
      <c r="E33" s="452"/>
      <c r="F33"/>
    </row>
    <row r="34" spans="1:6" ht="15.5">
      <c r="B34" s="36" t="s">
        <v>206</v>
      </c>
      <c r="C34" s="484" t="e">
        <f>'Summary of Investments'!G19/('Form-Liabilities &amp; Eq Long-term'!D48+'Form-Liabilities &amp; Eq Long-term'!D56)</f>
        <v>#DIV/0!</v>
      </c>
      <c r="D34" s="484" t="s">
        <v>696</v>
      </c>
      <c r="E34" s="452"/>
      <c r="F34"/>
    </row>
    <row r="35" spans="1:6" ht="15.5">
      <c r="B35" s="36" t="s">
        <v>207</v>
      </c>
      <c r="C35" s="484" t="e">
        <f>'Form-Assets Long-term'!C21/('Form-Liabilities &amp; Eq Long-term'!D48+'Form-Liabilities &amp; Eq Long-term'!D56)</f>
        <v>#DIV/0!</v>
      </c>
      <c r="D35" s="484" t="e">
        <f>'Form-Assets Long-term'!D21/('Form-Liabilities &amp; Eq Long-term'!E48+'Form-Liabilities &amp; Eq Long-term'!E56)</f>
        <v>#DIV/0!</v>
      </c>
      <c r="E35" s="452"/>
      <c r="F35"/>
    </row>
    <row r="36" spans="1:6">
      <c r="B36" s="36" t="s">
        <v>210</v>
      </c>
      <c r="C36" s="484" t="e">
        <f>C37+C38</f>
        <v>#DIV/0!</v>
      </c>
      <c r="D36" s="484" t="s">
        <v>696</v>
      </c>
      <c r="E36" s="452"/>
    </row>
    <row r="37" spans="1:6">
      <c r="B37" s="36" t="s">
        <v>211</v>
      </c>
      <c r="C37" s="484" t="e">
        <f>'Summary of Investments'!G19/'Form-Assets Long-term'!C29</f>
        <v>#DIV/0!</v>
      </c>
      <c r="D37" s="484" t="s">
        <v>696</v>
      </c>
      <c r="E37" s="452"/>
    </row>
    <row r="38" spans="1:6">
      <c r="B38" s="36" t="s">
        <v>212</v>
      </c>
      <c r="C38" s="484" t="e">
        <f>'Form-Assets Long-term'!C21/'Form-Assets Long-term'!C29</f>
        <v>#DIV/0!</v>
      </c>
      <c r="D38" s="484" t="e">
        <f>'Form-Assets Long-term'!D21/'Form-Assets Long-term'!D29</f>
        <v>#DIV/0!</v>
      </c>
      <c r="E38" s="452"/>
    </row>
    <row r="39" spans="1:6" ht="15.5">
      <c r="A39" s="458" t="s">
        <v>208</v>
      </c>
      <c r="B39" s="459"/>
      <c r="C39" s="483"/>
      <c r="D39" s="483"/>
      <c r="E39" s="452"/>
      <c r="F39"/>
    </row>
    <row r="40" spans="1:6" ht="28.5">
      <c r="B40" s="462" t="s">
        <v>497</v>
      </c>
      <c r="C40" s="482" t="e">
        <f>('Ins Serv &amp; Other Operating exp'!C38-'Ins Serv &amp; Other Operating exp'!C8-'Ins Serv &amp; Other Operating exp'!C16-'Ins Serv &amp; Other Operating exp'!C17+'Ins Serv &amp; Other Operating exp'!C39-'Ins Serv &amp; Other Operating exp'!C25-'Ins Serv &amp; Other Operating exp'!C26-'Ins Serv &amp; Other Operating exp'!C27-'Ins Serv &amp; Other Operating exp'!C28)/('Form-Statement of P&amp;L Long-term'!C11+'Form-Statement of P&amp;L Long-term'!C25)</f>
        <v>#DIV/0!</v>
      </c>
      <c r="D40" s="482" t="e">
        <f>('Ins Serv &amp; Other Operating exp'!D38-'Ins Serv &amp; Other Operating exp'!D8-'Ins Serv &amp; Other Operating exp'!D16-'Ins Serv &amp; Other Operating exp'!D17+'Ins Serv &amp; Other Operating exp'!D39-'Ins Serv &amp; Other Operating exp'!D25-'Ins Serv &amp; Other Operating exp'!D26-'Ins Serv &amp; Other Operating exp'!D27-'Ins Serv &amp; Other Operating exp'!D28)/('Form-Statement of P&amp;L Long-term'!D11+'Form-Statement of P&amp;L Long-term'!D25)</f>
        <v>#DIV/0!</v>
      </c>
      <c r="E40" s="452"/>
      <c r="F40"/>
    </row>
    <row r="41" spans="1:6" ht="15.5">
      <c r="B41" s="36" t="s">
        <v>498</v>
      </c>
      <c r="C41" s="482" t="e">
        <f>('Form-Statement of P&amp;L Long-term'!C29+'Ins Serv &amp; Other Operating exp'!C25+'Ins Serv &amp; Other Operating exp'!C26)/('Ins Serv &amp; Other Operating exp'!C25+'Ins Serv &amp; Other Operating exp'!C26)</f>
        <v>#DIV/0!</v>
      </c>
      <c r="D41" s="482" t="e">
        <f>('Form-Statement of P&amp;L Long-term'!D29+'Ins Serv &amp; Other Operating exp'!D25+'Ins Serv &amp; Other Operating exp'!D26)/('Ins Serv &amp; Other Operating exp'!D25+'Ins Serv &amp; Other Operating exp'!D26)</f>
        <v>#DIV/0!</v>
      </c>
      <c r="E41" s="452"/>
      <c r="F41"/>
    </row>
    <row r="42" spans="1:6" ht="15.5">
      <c r="B42" s="36" t="s">
        <v>209</v>
      </c>
      <c r="C42" s="482" t="e">
        <f>('Ins Serv &amp; Other Operating exp'!C36-'Ins Serv &amp; Other Operating exp'!C8-'Ins Serv &amp; Other Operating exp'!C14-'Ins Serv &amp; Other Operating exp'!C16-'Ins Serv &amp; Other Operating exp'!C17)/('Ins Serv &amp; Other Operating exp'!D36-'Ins Serv &amp; Other Operating exp'!D8-'Ins Serv &amp; Other Operating exp'!D14-'Ins Serv &amp; Other Operating exp'!D16-'Ins Serv &amp; Other Operating exp'!D17)-1</f>
        <v>#DIV/0!</v>
      </c>
      <c r="D42" s="482" t="s">
        <v>696</v>
      </c>
      <c r="E42" s="452"/>
      <c r="F42"/>
    </row>
    <row r="43" spans="1:6" ht="15.5">
      <c r="A43" s="458" t="s">
        <v>739</v>
      </c>
      <c r="B43" s="459"/>
      <c r="C43" s="483"/>
      <c r="D43" s="483"/>
      <c r="E43" s="452"/>
      <c r="F43"/>
    </row>
    <row r="44" spans="1:6" ht="15.5">
      <c r="B44" s="36" t="s">
        <v>740</v>
      </c>
      <c r="C44" s="482" t="e">
        <f>(SUM('Form-Assets Long-term'!C18:C20)+'Receivable From Payable To'!E22-'Receivable From Payable To'!F22)/'Form-Assets Long-term'!C29</f>
        <v>#DIV/0!</v>
      </c>
      <c r="D44" s="482" t="s">
        <v>696</v>
      </c>
      <c r="E44" s="452"/>
      <c r="F44"/>
    </row>
    <row r="45" spans="1:6">
      <c r="A45" s="452"/>
      <c r="B45" s="452"/>
      <c r="C45" s="452"/>
      <c r="D45" s="452"/>
      <c r="E45" s="452"/>
    </row>
  </sheetData>
  <mergeCells count="1">
    <mergeCell ref="A10:B10"/>
  </mergeCells>
  <dataValidations disablePrompts="1" count="1">
    <dataValidation allowBlank="1" showInputMessage="1" showErrorMessage="1" prompt="Should only be used for mutual funds /Investment for which the look through approach will not be used." sqref="C65421:D65421 IZ65421 SV65421 ACR65421 AMN65421 AWJ65421 BGF65421 BQB65421 BZX65421 CJT65421 CTP65421 DDL65421 DNH65421 DXD65421 EGZ65421 EQV65421 FAR65421 FKN65421 FUJ65421 GEF65421 GOB65421 GXX65421 HHT65421 HRP65421 IBL65421 ILH65421 IVD65421 JEZ65421 JOV65421 JYR65421 KIN65421 KSJ65421 LCF65421 LMB65421 LVX65421 MFT65421 MPP65421 MZL65421 NJH65421 NTD65421 OCZ65421 OMV65421 OWR65421 PGN65421 PQJ65421 QAF65421 QKB65421 QTX65421 RDT65421 RNP65421 RXL65421 SHH65421 SRD65421 TAZ65421 TKV65421 TUR65421 UEN65421 UOJ65421 UYF65421 VIB65421 VRX65421 WBT65421 WLP65421 WVL65421 C130957:D130957 IZ130957 SV130957 ACR130957 AMN130957 AWJ130957 BGF130957 BQB130957 BZX130957 CJT130957 CTP130957 DDL130957 DNH130957 DXD130957 EGZ130957 EQV130957 FAR130957 FKN130957 FUJ130957 GEF130957 GOB130957 GXX130957 HHT130957 HRP130957 IBL130957 ILH130957 IVD130957 JEZ130957 JOV130957 JYR130957 KIN130957 KSJ130957 LCF130957 LMB130957 LVX130957 MFT130957 MPP130957 MZL130957 NJH130957 NTD130957 OCZ130957 OMV130957 OWR130957 PGN130957 PQJ130957 QAF130957 QKB130957 QTX130957 RDT130957 RNP130957 RXL130957 SHH130957 SRD130957 TAZ130957 TKV130957 TUR130957 UEN130957 UOJ130957 UYF130957 VIB130957 VRX130957 WBT130957 WLP130957 WVL130957 C196493:D196493 IZ196493 SV196493 ACR196493 AMN196493 AWJ196493 BGF196493 BQB196493 BZX196493 CJT196493 CTP196493 DDL196493 DNH196493 DXD196493 EGZ196493 EQV196493 FAR196493 FKN196493 FUJ196493 GEF196493 GOB196493 GXX196493 HHT196493 HRP196493 IBL196493 ILH196493 IVD196493 JEZ196493 JOV196493 JYR196493 KIN196493 KSJ196493 LCF196493 LMB196493 LVX196493 MFT196493 MPP196493 MZL196493 NJH196493 NTD196493 OCZ196493 OMV196493 OWR196493 PGN196493 PQJ196493 QAF196493 QKB196493 QTX196493 RDT196493 RNP196493 RXL196493 SHH196493 SRD196493 TAZ196493 TKV196493 TUR196493 UEN196493 UOJ196493 UYF196493 VIB196493 VRX196493 WBT196493 WLP196493 WVL196493 C262029:D262029 IZ262029 SV262029 ACR262029 AMN262029 AWJ262029 BGF262029 BQB262029 BZX262029 CJT262029 CTP262029 DDL262029 DNH262029 DXD262029 EGZ262029 EQV262029 FAR262029 FKN262029 FUJ262029 GEF262029 GOB262029 GXX262029 HHT262029 HRP262029 IBL262029 ILH262029 IVD262029 JEZ262029 JOV262029 JYR262029 KIN262029 KSJ262029 LCF262029 LMB262029 LVX262029 MFT262029 MPP262029 MZL262029 NJH262029 NTD262029 OCZ262029 OMV262029 OWR262029 PGN262029 PQJ262029 QAF262029 QKB262029 QTX262029 RDT262029 RNP262029 RXL262029 SHH262029 SRD262029 TAZ262029 TKV262029 TUR262029 UEN262029 UOJ262029 UYF262029 VIB262029 VRX262029 WBT262029 WLP262029 WVL262029 C327565:D327565 IZ327565 SV327565 ACR327565 AMN327565 AWJ327565 BGF327565 BQB327565 BZX327565 CJT327565 CTP327565 DDL327565 DNH327565 DXD327565 EGZ327565 EQV327565 FAR327565 FKN327565 FUJ327565 GEF327565 GOB327565 GXX327565 HHT327565 HRP327565 IBL327565 ILH327565 IVD327565 JEZ327565 JOV327565 JYR327565 KIN327565 KSJ327565 LCF327565 LMB327565 LVX327565 MFT327565 MPP327565 MZL327565 NJH327565 NTD327565 OCZ327565 OMV327565 OWR327565 PGN327565 PQJ327565 QAF327565 QKB327565 QTX327565 RDT327565 RNP327565 RXL327565 SHH327565 SRD327565 TAZ327565 TKV327565 TUR327565 UEN327565 UOJ327565 UYF327565 VIB327565 VRX327565 WBT327565 WLP327565 WVL327565 C393101:D393101 IZ393101 SV393101 ACR393101 AMN393101 AWJ393101 BGF393101 BQB393101 BZX393101 CJT393101 CTP393101 DDL393101 DNH393101 DXD393101 EGZ393101 EQV393101 FAR393101 FKN393101 FUJ393101 GEF393101 GOB393101 GXX393101 HHT393101 HRP393101 IBL393101 ILH393101 IVD393101 JEZ393101 JOV393101 JYR393101 KIN393101 KSJ393101 LCF393101 LMB393101 LVX393101 MFT393101 MPP393101 MZL393101 NJH393101 NTD393101 OCZ393101 OMV393101 OWR393101 PGN393101 PQJ393101 QAF393101 QKB393101 QTX393101 RDT393101 RNP393101 RXL393101 SHH393101 SRD393101 TAZ393101 TKV393101 TUR393101 UEN393101 UOJ393101 UYF393101 VIB393101 VRX393101 WBT393101 WLP393101 WVL393101 C458637:D458637 IZ458637 SV458637 ACR458637 AMN458637 AWJ458637 BGF458637 BQB458637 BZX458637 CJT458637 CTP458637 DDL458637 DNH458637 DXD458637 EGZ458637 EQV458637 FAR458637 FKN458637 FUJ458637 GEF458637 GOB458637 GXX458637 HHT458637 HRP458637 IBL458637 ILH458637 IVD458637 JEZ458637 JOV458637 JYR458637 KIN458637 KSJ458637 LCF458637 LMB458637 LVX458637 MFT458637 MPP458637 MZL458637 NJH458637 NTD458637 OCZ458637 OMV458637 OWR458637 PGN458637 PQJ458637 QAF458637 QKB458637 QTX458637 RDT458637 RNP458637 RXL458637 SHH458637 SRD458637 TAZ458637 TKV458637 TUR458637 UEN458637 UOJ458637 UYF458637 VIB458637 VRX458637 WBT458637 WLP458637 WVL458637 C524173:D524173 IZ524173 SV524173 ACR524173 AMN524173 AWJ524173 BGF524173 BQB524173 BZX524173 CJT524173 CTP524173 DDL524173 DNH524173 DXD524173 EGZ524173 EQV524173 FAR524173 FKN524173 FUJ524173 GEF524173 GOB524173 GXX524173 HHT524173 HRP524173 IBL524173 ILH524173 IVD524173 JEZ524173 JOV524173 JYR524173 KIN524173 KSJ524173 LCF524173 LMB524173 LVX524173 MFT524173 MPP524173 MZL524173 NJH524173 NTD524173 OCZ524173 OMV524173 OWR524173 PGN524173 PQJ524173 QAF524173 QKB524173 QTX524173 RDT524173 RNP524173 RXL524173 SHH524173 SRD524173 TAZ524173 TKV524173 TUR524173 UEN524173 UOJ524173 UYF524173 VIB524173 VRX524173 WBT524173 WLP524173 WVL524173 C589709:D589709 IZ589709 SV589709 ACR589709 AMN589709 AWJ589709 BGF589709 BQB589709 BZX589709 CJT589709 CTP589709 DDL589709 DNH589709 DXD589709 EGZ589709 EQV589709 FAR589709 FKN589709 FUJ589709 GEF589709 GOB589709 GXX589709 HHT589709 HRP589709 IBL589709 ILH589709 IVD589709 JEZ589709 JOV589709 JYR589709 KIN589709 KSJ589709 LCF589709 LMB589709 LVX589709 MFT589709 MPP589709 MZL589709 NJH589709 NTD589709 OCZ589709 OMV589709 OWR589709 PGN589709 PQJ589709 QAF589709 QKB589709 QTX589709 RDT589709 RNP589709 RXL589709 SHH589709 SRD589709 TAZ589709 TKV589709 TUR589709 UEN589709 UOJ589709 UYF589709 VIB589709 VRX589709 WBT589709 WLP589709 WVL589709 C655245:D655245 IZ655245 SV655245 ACR655245 AMN655245 AWJ655245 BGF655245 BQB655245 BZX655245 CJT655245 CTP655245 DDL655245 DNH655245 DXD655245 EGZ655245 EQV655245 FAR655245 FKN655245 FUJ655245 GEF655245 GOB655245 GXX655245 HHT655245 HRP655245 IBL655245 ILH655245 IVD655245 JEZ655245 JOV655245 JYR655245 KIN655245 KSJ655245 LCF655245 LMB655245 LVX655245 MFT655245 MPP655245 MZL655245 NJH655245 NTD655245 OCZ655245 OMV655245 OWR655245 PGN655245 PQJ655245 QAF655245 QKB655245 QTX655245 RDT655245 RNP655245 RXL655245 SHH655245 SRD655245 TAZ655245 TKV655245 TUR655245 UEN655245 UOJ655245 UYF655245 VIB655245 VRX655245 WBT655245 WLP655245 WVL655245 C720781:D720781 IZ720781 SV720781 ACR720781 AMN720781 AWJ720781 BGF720781 BQB720781 BZX720781 CJT720781 CTP720781 DDL720781 DNH720781 DXD720781 EGZ720781 EQV720781 FAR720781 FKN720781 FUJ720781 GEF720781 GOB720781 GXX720781 HHT720781 HRP720781 IBL720781 ILH720781 IVD720781 JEZ720781 JOV720781 JYR720781 KIN720781 KSJ720781 LCF720781 LMB720781 LVX720781 MFT720781 MPP720781 MZL720781 NJH720781 NTD720781 OCZ720781 OMV720781 OWR720781 PGN720781 PQJ720781 QAF720781 QKB720781 QTX720781 RDT720781 RNP720781 RXL720781 SHH720781 SRD720781 TAZ720781 TKV720781 TUR720781 UEN720781 UOJ720781 UYF720781 VIB720781 VRX720781 WBT720781 WLP720781 WVL720781 C786317:D786317 IZ786317 SV786317 ACR786317 AMN786317 AWJ786317 BGF786317 BQB786317 BZX786317 CJT786317 CTP786317 DDL786317 DNH786317 DXD786317 EGZ786317 EQV786317 FAR786317 FKN786317 FUJ786317 GEF786317 GOB786317 GXX786317 HHT786317 HRP786317 IBL786317 ILH786317 IVD786317 JEZ786317 JOV786317 JYR786317 KIN786317 KSJ786317 LCF786317 LMB786317 LVX786317 MFT786317 MPP786317 MZL786317 NJH786317 NTD786317 OCZ786317 OMV786317 OWR786317 PGN786317 PQJ786317 QAF786317 QKB786317 QTX786317 RDT786317 RNP786317 RXL786317 SHH786317 SRD786317 TAZ786317 TKV786317 TUR786317 UEN786317 UOJ786317 UYF786317 VIB786317 VRX786317 WBT786317 WLP786317 WVL786317 C851853:D851853 IZ851853 SV851853 ACR851853 AMN851853 AWJ851853 BGF851853 BQB851853 BZX851853 CJT851853 CTP851853 DDL851853 DNH851853 DXD851853 EGZ851853 EQV851853 FAR851853 FKN851853 FUJ851853 GEF851853 GOB851853 GXX851853 HHT851853 HRP851853 IBL851853 ILH851853 IVD851853 JEZ851853 JOV851853 JYR851853 KIN851853 KSJ851853 LCF851853 LMB851853 LVX851853 MFT851853 MPP851853 MZL851853 NJH851853 NTD851853 OCZ851853 OMV851853 OWR851853 PGN851853 PQJ851853 QAF851853 QKB851853 QTX851853 RDT851853 RNP851853 RXL851853 SHH851853 SRD851853 TAZ851853 TKV851853 TUR851853 UEN851853 UOJ851853 UYF851853 VIB851853 VRX851853 WBT851853 WLP851853 WVL851853 C917389:D917389 IZ917389 SV917389 ACR917389 AMN917389 AWJ917389 BGF917389 BQB917389 BZX917389 CJT917389 CTP917389 DDL917389 DNH917389 DXD917389 EGZ917389 EQV917389 FAR917389 FKN917389 FUJ917389 GEF917389 GOB917389 GXX917389 HHT917389 HRP917389 IBL917389 ILH917389 IVD917389 JEZ917389 JOV917389 JYR917389 KIN917389 KSJ917389 LCF917389 LMB917389 LVX917389 MFT917389 MPP917389 MZL917389 NJH917389 NTD917389 OCZ917389 OMV917389 OWR917389 PGN917389 PQJ917389 QAF917389 QKB917389 QTX917389 RDT917389 RNP917389 RXL917389 SHH917389 SRD917389 TAZ917389 TKV917389 TUR917389 UEN917389 UOJ917389 UYF917389 VIB917389 VRX917389 WBT917389 WLP917389 WVL917389 C982925:D982925 IZ982925 SV982925 ACR982925 AMN982925 AWJ982925 BGF982925 BQB982925 BZX982925 CJT982925 CTP982925 DDL982925 DNH982925 DXD982925 EGZ982925 EQV982925 FAR982925 FKN982925 FUJ982925 GEF982925 GOB982925 GXX982925 HHT982925 HRP982925 IBL982925 ILH982925 IVD982925 JEZ982925 JOV982925 JYR982925 KIN982925 KSJ982925 LCF982925 LMB982925 LVX982925 MFT982925 MPP982925 MZL982925 NJH982925 NTD982925 OCZ982925 OMV982925 OWR982925 PGN982925 PQJ982925 QAF982925 QKB982925 QTX982925 RDT982925 RNP982925 RXL982925 SHH982925 SRD982925 TAZ982925 TKV982925 TUR982925 UEN982925 UOJ982925 UYF982925 VIB982925 VRX982925 WBT982925 WLP982925 WVL982925 C1048461:D1048461 IZ1048461 SV1048461 ACR1048461 AMN1048461 AWJ1048461 BGF1048461 BQB1048461 BZX1048461 CJT1048461 CTP1048461 DDL1048461 DNH1048461 DXD1048461 EGZ1048461 EQV1048461 FAR1048461 FKN1048461 FUJ1048461 GEF1048461 GOB1048461 GXX1048461 HHT1048461 HRP1048461 IBL1048461 ILH1048461 IVD1048461 JEZ1048461 JOV1048461 JYR1048461 KIN1048461 KSJ1048461 LCF1048461 LMB1048461 LVX1048461 MFT1048461 MPP1048461 MZL1048461 NJH1048461 NTD1048461 OCZ1048461 OMV1048461 OWR1048461 PGN1048461 PQJ1048461 QAF1048461 QKB1048461 QTX1048461 RDT1048461 RNP1048461 RXL1048461 SHH1048461 SRD1048461 TAZ1048461 TKV1048461 TUR1048461 UEN1048461 UOJ1048461 UYF1048461 VIB1048461 VRX1048461 WBT1048461 WLP1048461 WVL1048461" xr:uid="{00000000-0002-0000-1100-000000000000}"/>
  </dataValidations>
  <pageMargins left="0.7" right="0.7" top="0.75" bottom="0.75" header="0.3" footer="0.3"/>
  <pageSetup orientation="portrait" horizontalDpi="300" r:id="rId1"/>
  <customProperties>
    <customPr name="Sheet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64"/>
  <sheetViews>
    <sheetView zoomScale="75" zoomScaleNormal="75" workbookViewId="0"/>
  </sheetViews>
  <sheetFormatPr defaultRowHeight="14"/>
  <cols>
    <col min="1" max="1" width="3.23046875" style="467" customWidth="1"/>
    <col min="2" max="2" width="66.4609375" style="36" customWidth="1"/>
    <col min="3" max="3" width="21.765625" style="36" customWidth="1"/>
    <col min="4" max="4" width="13.23046875" style="36" customWidth="1"/>
    <col min="5" max="5" width="14.07421875" style="36" customWidth="1"/>
    <col min="6" max="256" width="8.84375" style="36"/>
    <col min="257" max="257" width="3.23046875" style="36" customWidth="1"/>
    <col min="258" max="258" width="54.23046875" style="36" customWidth="1"/>
    <col min="259" max="259" width="21.765625" style="36" customWidth="1"/>
    <col min="260" max="260" width="13.23046875" style="36" customWidth="1"/>
    <col min="261" max="261" width="14.07421875" style="36" customWidth="1"/>
    <col min="262" max="512" width="8.84375" style="36"/>
    <col min="513" max="513" width="3.23046875" style="36" customWidth="1"/>
    <col min="514" max="514" width="54.23046875" style="36" customWidth="1"/>
    <col min="515" max="515" width="21.765625" style="36" customWidth="1"/>
    <col min="516" max="516" width="13.23046875" style="36" customWidth="1"/>
    <col min="517" max="517" width="14.07421875" style="36" customWidth="1"/>
    <col min="518" max="768" width="8.84375" style="36"/>
    <col min="769" max="769" width="3.23046875" style="36" customWidth="1"/>
    <col min="770" max="770" width="54.23046875" style="36" customWidth="1"/>
    <col min="771" max="771" width="21.765625" style="36" customWidth="1"/>
    <col min="772" max="772" width="13.23046875" style="36" customWidth="1"/>
    <col min="773" max="773" width="14.07421875" style="36" customWidth="1"/>
    <col min="774" max="1024" width="8.84375" style="36"/>
    <col min="1025" max="1025" width="3.23046875" style="36" customWidth="1"/>
    <col min="1026" max="1026" width="54.23046875" style="36" customWidth="1"/>
    <col min="1027" max="1027" width="21.765625" style="36" customWidth="1"/>
    <col min="1028" max="1028" width="13.23046875" style="36" customWidth="1"/>
    <col min="1029" max="1029" width="14.07421875" style="36" customWidth="1"/>
    <col min="1030" max="1280" width="8.84375" style="36"/>
    <col min="1281" max="1281" width="3.23046875" style="36" customWidth="1"/>
    <col min="1282" max="1282" width="54.23046875" style="36" customWidth="1"/>
    <col min="1283" max="1283" width="21.765625" style="36" customWidth="1"/>
    <col min="1284" max="1284" width="13.23046875" style="36" customWidth="1"/>
    <col min="1285" max="1285" width="14.07421875" style="36" customWidth="1"/>
    <col min="1286" max="1536" width="8.84375" style="36"/>
    <col min="1537" max="1537" width="3.23046875" style="36" customWidth="1"/>
    <col min="1538" max="1538" width="54.23046875" style="36" customWidth="1"/>
    <col min="1539" max="1539" width="21.765625" style="36" customWidth="1"/>
    <col min="1540" max="1540" width="13.23046875" style="36" customWidth="1"/>
    <col min="1541" max="1541" width="14.07421875" style="36" customWidth="1"/>
    <col min="1542" max="1792" width="8.84375" style="36"/>
    <col min="1793" max="1793" width="3.23046875" style="36" customWidth="1"/>
    <col min="1794" max="1794" width="54.23046875" style="36" customWidth="1"/>
    <col min="1795" max="1795" width="21.765625" style="36" customWidth="1"/>
    <col min="1796" max="1796" width="13.23046875" style="36" customWidth="1"/>
    <col min="1797" max="1797" width="14.07421875" style="36" customWidth="1"/>
    <col min="1798" max="2048" width="8.84375" style="36"/>
    <col min="2049" max="2049" width="3.23046875" style="36" customWidth="1"/>
    <col min="2050" max="2050" width="54.23046875" style="36" customWidth="1"/>
    <col min="2051" max="2051" width="21.765625" style="36" customWidth="1"/>
    <col min="2052" max="2052" width="13.23046875" style="36" customWidth="1"/>
    <col min="2053" max="2053" width="14.07421875" style="36" customWidth="1"/>
    <col min="2054" max="2304" width="8.84375" style="36"/>
    <col min="2305" max="2305" width="3.23046875" style="36" customWidth="1"/>
    <col min="2306" max="2306" width="54.23046875" style="36" customWidth="1"/>
    <col min="2307" max="2307" width="21.765625" style="36" customWidth="1"/>
    <col min="2308" max="2308" width="13.23046875" style="36" customWidth="1"/>
    <col min="2309" max="2309" width="14.07421875" style="36" customWidth="1"/>
    <col min="2310" max="2560" width="8.84375" style="36"/>
    <col min="2561" max="2561" width="3.23046875" style="36" customWidth="1"/>
    <col min="2562" max="2562" width="54.23046875" style="36" customWidth="1"/>
    <col min="2563" max="2563" width="21.765625" style="36" customWidth="1"/>
    <col min="2564" max="2564" width="13.23046875" style="36" customWidth="1"/>
    <col min="2565" max="2565" width="14.07421875" style="36" customWidth="1"/>
    <col min="2566" max="2816" width="8.84375" style="36"/>
    <col min="2817" max="2817" width="3.23046875" style="36" customWidth="1"/>
    <col min="2818" max="2818" width="54.23046875" style="36" customWidth="1"/>
    <col min="2819" max="2819" width="21.765625" style="36" customWidth="1"/>
    <col min="2820" max="2820" width="13.23046875" style="36" customWidth="1"/>
    <col min="2821" max="2821" width="14.07421875" style="36" customWidth="1"/>
    <col min="2822" max="3072" width="8.84375" style="36"/>
    <col min="3073" max="3073" width="3.23046875" style="36" customWidth="1"/>
    <col min="3074" max="3074" width="54.23046875" style="36" customWidth="1"/>
    <col min="3075" max="3075" width="21.765625" style="36" customWidth="1"/>
    <col min="3076" max="3076" width="13.23046875" style="36" customWidth="1"/>
    <col min="3077" max="3077" width="14.07421875" style="36" customWidth="1"/>
    <col min="3078" max="3328" width="8.84375" style="36"/>
    <col min="3329" max="3329" width="3.23046875" style="36" customWidth="1"/>
    <col min="3330" max="3330" width="54.23046875" style="36" customWidth="1"/>
    <col min="3331" max="3331" width="21.765625" style="36" customWidth="1"/>
    <col min="3332" max="3332" width="13.23046875" style="36" customWidth="1"/>
    <col min="3333" max="3333" width="14.07421875" style="36" customWidth="1"/>
    <col min="3334" max="3584" width="8.84375" style="36"/>
    <col min="3585" max="3585" width="3.23046875" style="36" customWidth="1"/>
    <col min="3586" max="3586" width="54.23046875" style="36" customWidth="1"/>
    <col min="3587" max="3587" width="21.765625" style="36" customWidth="1"/>
    <col min="3588" max="3588" width="13.23046875" style="36" customWidth="1"/>
    <col min="3589" max="3589" width="14.07421875" style="36" customWidth="1"/>
    <col min="3590" max="3840" width="8.84375" style="36"/>
    <col min="3841" max="3841" width="3.23046875" style="36" customWidth="1"/>
    <col min="3842" max="3842" width="54.23046875" style="36" customWidth="1"/>
    <col min="3843" max="3843" width="21.765625" style="36" customWidth="1"/>
    <col min="3844" max="3844" width="13.23046875" style="36" customWidth="1"/>
    <col min="3845" max="3845" width="14.07421875" style="36" customWidth="1"/>
    <col min="3846" max="4096" width="8.84375" style="36"/>
    <col min="4097" max="4097" width="3.23046875" style="36" customWidth="1"/>
    <col min="4098" max="4098" width="54.23046875" style="36" customWidth="1"/>
    <col min="4099" max="4099" width="21.765625" style="36" customWidth="1"/>
    <col min="4100" max="4100" width="13.23046875" style="36" customWidth="1"/>
    <col min="4101" max="4101" width="14.07421875" style="36" customWidth="1"/>
    <col min="4102" max="4352" width="8.84375" style="36"/>
    <col min="4353" max="4353" width="3.23046875" style="36" customWidth="1"/>
    <col min="4354" max="4354" width="54.23046875" style="36" customWidth="1"/>
    <col min="4355" max="4355" width="21.765625" style="36" customWidth="1"/>
    <col min="4356" max="4356" width="13.23046875" style="36" customWidth="1"/>
    <col min="4357" max="4357" width="14.07421875" style="36" customWidth="1"/>
    <col min="4358" max="4608" width="8.84375" style="36"/>
    <col min="4609" max="4609" width="3.23046875" style="36" customWidth="1"/>
    <col min="4610" max="4610" width="54.23046875" style="36" customWidth="1"/>
    <col min="4611" max="4611" width="21.765625" style="36" customWidth="1"/>
    <col min="4612" max="4612" width="13.23046875" style="36" customWidth="1"/>
    <col min="4613" max="4613" width="14.07421875" style="36" customWidth="1"/>
    <col min="4614" max="4864" width="8.84375" style="36"/>
    <col min="4865" max="4865" width="3.23046875" style="36" customWidth="1"/>
    <col min="4866" max="4866" width="54.23046875" style="36" customWidth="1"/>
    <col min="4867" max="4867" width="21.765625" style="36" customWidth="1"/>
    <col min="4868" max="4868" width="13.23046875" style="36" customWidth="1"/>
    <col min="4869" max="4869" width="14.07421875" style="36" customWidth="1"/>
    <col min="4870" max="5120" width="8.84375" style="36"/>
    <col min="5121" max="5121" width="3.23046875" style="36" customWidth="1"/>
    <col min="5122" max="5122" width="54.23046875" style="36" customWidth="1"/>
    <col min="5123" max="5123" width="21.765625" style="36" customWidth="1"/>
    <col min="5124" max="5124" width="13.23046875" style="36" customWidth="1"/>
    <col min="5125" max="5125" width="14.07421875" style="36" customWidth="1"/>
    <col min="5126" max="5376" width="8.84375" style="36"/>
    <col min="5377" max="5377" width="3.23046875" style="36" customWidth="1"/>
    <col min="5378" max="5378" width="54.23046875" style="36" customWidth="1"/>
    <col min="5379" max="5379" width="21.765625" style="36" customWidth="1"/>
    <col min="5380" max="5380" width="13.23046875" style="36" customWidth="1"/>
    <col min="5381" max="5381" width="14.07421875" style="36" customWidth="1"/>
    <col min="5382" max="5632" width="8.84375" style="36"/>
    <col min="5633" max="5633" width="3.23046875" style="36" customWidth="1"/>
    <col min="5634" max="5634" width="54.23046875" style="36" customWidth="1"/>
    <col min="5635" max="5635" width="21.765625" style="36" customWidth="1"/>
    <col min="5636" max="5636" width="13.23046875" style="36" customWidth="1"/>
    <col min="5637" max="5637" width="14.07421875" style="36" customWidth="1"/>
    <col min="5638" max="5888" width="8.84375" style="36"/>
    <col min="5889" max="5889" width="3.23046875" style="36" customWidth="1"/>
    <col min="5890" max="5890" width="54.23046875" style="36" customWidth="1"/>
    <col min="5891" max="5891" width="21.765625" style="36" customWidth="1"/>
    <col min="5892" max="5892" width="13.23046875" style="36" customWidth="1"/>
    <col min="5893" max="5893" width="14.07421875" style="36" customWidth="1"/>
    <col min="5894" max="6144" width="8.84375" style="36"/>
    <col min="6145" max="6145" width="3.23046875" style="36" customWidth="1"/>
    <col min="6146" max="6146" width="54.23046875" style="36" customWidth="1"/>
    <col min="6147" max="6147" width="21.765625" style="36" customWidth="1"/>
    <col min="6148" max="6148" width="13.23046875" style="36" customWidth="1"/>
    <col min="6149" max="6149" width="14.07421875" style="36" customWidth="1"/>
    <col min="6150" max="6400" width="8.84375" style="36"/>
    <col min="6401" max="6401" width="3.23046875" style="36" customWidth="1"/>
    <col min="6402" max="6402" width="54.23046875" style="36" customWidth="1"/>
    <col min="6403" max="6403" width="21.765625" style="36" customWidth="1"/>
    <col min="6404" max="6404" width="13.23046875" style="36" customWidth="1"/>
    <col min="6405" max="6405" width="14.07421875" style="36" customWidth="1"/>
    <col min="6406" max="6656" width="8.84375" style="36"/>
    <col min="6657" max="6657" width="3.23046875" style="36" customWidth="1"/>
    <col min="6658" max="6658" width="54.23046875" style="36" customWidth="1"/>
    <col min="6659" max="6659" width="21.765625" style="36" customWidth="1"/>
    <col min="6660" max="6660" width="13.23046875" style="36" customWidth="1"/>
    <col min="6661" max="6661" width="14.07421875" style="36" customWidth="1"/>
    <col min="6662" max="6912" width="8.84375" style="36"/>
    <col min="6913" max="6913" width="3.23046875" style="36" customWidth="1"/>
    <col min="6914" max="6914" width="54.23046875" style="36" customWidth="1"/>
    <col min="6915" max="6915" width="21.765625" style="36" customWidth="1"/>
    <col min="6916" max="6916" width="13.23046875" style="36" customWidth="1"/>
    <col min="6917" max="6917" width="14.07421875" style="36" customWidth="1"/>
    <col min="6918" max="7168" width="8.84375" style="36"/>
    <col min="7169" max="7169" width="3.23046875" style="36" customWidth="1"/>
    <col min="7170" max="7170" width="54.23046875" style="36" customWidth="1"/>
    <col min="7171" max="7171" width="21.765625" style="36" customWidth="1"/>
    <col min="7172" max="7172" width="13.23046875" style="36" customWidth="1"/>
    <col min="7173" max="7173" width="14.07421875" style="36" customWidth="1"/>
    <col min="7174" max="7424" width="8.84375" style="36"/>
    <col min="7425" max="7425" width="3.23046875" style="36" customWidth="1"/>
    <col min="7426" max="7426" width="54.23046875" style="36" customWidth="1"/>
    <col min="7427" max="7427" width="21.765625" style="36" customWidth="1"/>
    <col min="7428" max="7428" width="13.23046875" style="36" customWidth="1"/>
    <col min="7429" max="7429" width="14.07421875" style="36" customWidth="1"/>
    <col min="7430" max="7680" width="8.84375" style="36"/>
    <col min="7681" max="7681" width="3.23046875" style="36" customWidth="1"/>
    <col min="7682" max="7682" width="54.23046875" style="36" customWidth="1"/>
    <col min="7683" max="7683" width="21.765625" style="36" customWidth="1"/>
    <col min="7684" max="7684" width="13.23046875" style="36" customWidth="1"/>
    <col min="7685" max="7685" width="14.07421875" style="36" customWidth="1"/>
    <col min="7686" max="7936" width="8.84375" style="36"/>
    <col min="7937" max="7937" width="3.23046875" style="36" customWidth="1"/>
    <col min="7938" max="7938" width="54.23046875" style="36" customWidth="1"/>
    <col min="7939" max="7939" width="21.765625" style="36" customWidth="1"/>
    <col min="7940" max="7940" width="13.23046875" style="36" customWidth="1"/>
    <col min="7941" max="7941" width="14.07421875" style="36" customWidth="1"/>
    <col min="7942" max="8192" width="8.84375" style="36"/>
    <col min="8193" max="8193" width="3.23046875" style="36" customWidth="1"/>
    <col min="8194" max="8194" width="54.23046875" style="36" customWidth="1"/>
    <col min="8195" max="8195" width="21.765625" style="36" customWidth="1"/>
    <col min="8196" max="8196" width="13.23046875" style="36" customWidth="1"/>
    <col min="8197" max="8197" width="14.07421875" style="36" customWidth="1"/>
    <col min="8198" max="8448" width="8.84375" style="36"/>
    <col min="8449" max="8449" width="3.23046875" style="36" customWidth="1"/>
    <col min="8450" max="8450" width="54.23046875" style="36" customWidth="1"/>
    <col min="8451" max="8451" width="21.765625" style="36" customWidth="1"/>
    <col min="8452" max="8452" width="13.23046875" style="36" customWidth="1"/>
    <col min="8453" max="8453" width="14.07421875" style="36" customWidth="1"/>
    <col min="8454" max="8704" width="8.84375" style="36"/>
    <col min="8705" max="8705" width="3.23046875" style="36" customWidth="1"/>
    <col min="8706" max="8706" width="54.23046875" style="36" customWidth="1"/>
    <col min="8707" max="8707" width="21.765625" style="36" customWidth="1"/>
    <col min="8708" max="8708" width="13.23046875" style="36" customWidth="1"/>
    <col min="8709" max="8709" width="14.07421875" style="36" customWidth="1"/>
    <col min="8710" max="8960" width="8.84375" style="36"/>
    <col min="8961" max="8961" width="3.23046875" style="36" customWidth="1"/>
    <col min="8962" max="8962" width="54.23046875" style="36" customWidth="1"/>
    <col min="8963" max="8963" width="21.765625" style="36" customWidth="1"/>
    <col min="8964" max="8964" width="13.23046875" style="36" customWidth="1"/>
    <col min="8965" max="8965" width="14.07421875" style="36" customWidth="1"/>
    <col min="8966" max="9216" width="8.84375" style="36"/>
    <col min="9217" max="9217" width="3.23046875" style="36" customWidth="1"/>
    <col min="9218" max="9218" width="54.23046875" style="36" customWidth="1"/>
    <col min="9219" max="9219" width="21.765625" style="36" customWidth="1"/>
    <col min="9220" max="9220" width="13.23046875" style="36" customWidth="1"/>
    <col min="9221" max="9221" width="14.07421875" style="36" customWidth="1"/>
    <col min="9222" max="9472" width="8.84375" style="36"/>
    <col min="9473" max="9473" width="3.23046875" style="36" customWidth="1"/>
    <col min="9474" max="9474" width="54.23046875" style="36" customWidth="1"/>
    <col min="9475" max="9475" width="21.765625" style="36" customWidth="1"/>
    <col min="9476" max="9476" width="13.23046875" style="36" customWidth="1"/>
    <col min="9477" max="9477" width="14.07421875" style="36" customWidth="1"/>
    <col min="9478" max="9728" width="8.84375" style="36"/>
    <col min="9729" max="9729" width="3.23046875" style="36" customWidth="1"/>
    <col min="9730" max="9730" width="54.23046875" style="36" customWidth="1"/>
    <col min="9731" max="9731" width="21.765625" style="36" customWidth="1"/>
    <col min="9732" max="9732" width="13.23046875" style="36" customWidth="1"/>
    <col min="9733" max="9733" width="14.07421875" style="36" customWidth="1"/>
    <col min="9734" max="9984" width="8.84375" style="36"/>
    <col min="9985" max="9985" width="3.23046875" style="36" customWidth="1"/>
    <col min="9986" max="9986" width="54.23046875" style="36" customWidth="1"/>
    <col min="9987" max="9987" width="21.765625" style="36" customWidth="1"/>
    <col min="9988" max="9988" width="13.23046875" style="36" customWidth="1"/>
    <col min="9989" max="9989" width="14.07421875" style="36" customWidth="1"/>
    <col min="9990" max="10240" width="8.84375" style="36"/>
    <col min="10241" max="10241" width="3.23046875" style="36" customWidth="1"/>
    <col min="10242" max="10242" width="54.23046875" style="36" customWidth="1"/>
    <col min="10243" max="10243" width="21.765625" style="36" customWidth="1"/>
    <col min="10244" max="10244" width="13.23046875" style="36" customWidth="1"/>
    <col min="10245" max="10245" width="14.07421875" style="36" customWidth="1"/>
    <col min="10246" max="10496" width="8.84375" style="36"/>
    <col min="10497" max="10497" width="3.23046875" style="36" customWidth="1"/>
    <col min="10498" max="10498" width="54.23046875" style="36" customWidth="1"/>
    <col min="10499" max="10499" width="21.765625" style="36" customWidth="1"/>
    <col min="10500" max="10500" width="13.23046875" style="36" customWidth="1"/>
    <col min="10501" max="10501" width="14.07421875" style="36" customWidth="1"/>
    <col min="10502" max="10752" width="8.84375" style="36"/>
    <col min="10753" max="10753" width="3.23046875" style="36" customWidth="1"/>
    <col min="10754" max="10754" width="54.23046875" style="36" customWidth="1"/>
    <col min="10755" max="10755" width="21.765625" style="36" customWidth="1"/>
    <col min="10756" max="10756" width="13.23046875" style="36" customWidth="1"/>
    <col min="10757" max="10757" width="14.07421875" style="36" customWidth="1"/>
    <col min="10758" max="11008" width="8.84375" style="36"/>
    <col min="11009" max="11009" width="3.23046875" style="36" customWidth="1"/>
    <col min="11010" max="11010" width="54.23046875" style="36" customWidth="1"/>
    <col min="11011" max="11011" width="21.765625" style="36" customWidth="1"/>
    <col min="11012" max="11012" width="13.23046875" style="36" customWidth="1"/>
    <col min="11013" max="11013" width="14.07421875" style="36" customWidth="1"/>
    <col min="11014" max="11264" width="8.84375" style="36"/>
    <col min="11265" max="11265" width="3.23046875" style="36" customWidth="1"/>
    <col min="11266" max="11266" width="54.23046875" style="36" customWidth="1"/>
    <col min="11267" max="11267" width="21.765625" style="36" customWidth="1"/>
    <col min="11268" max="11268" width="13.23046875" style="36" customWidth="1"/>
    <col min="11269" max="11269" width="14.07421875" style="36" customWidth="1"/>
    <col min="11270" max="11520" width="8.84375" style="36"/>
    <col min="11521" max="11521" width="3.23046875" style="36" customWidth="1"/>
    <col min="11522" max="11522" width="54.23046875" style="36" customWidth="1"/>
    <col min="11523" max="11523" width="21.765625" style="36" customWidth="1"/>
    <col min="11524" max="11524" width="13.23046875" style="36" customWidth="1"/>
    <col min="11525" max="11525" width="14.07421875" style="36" customWidth="1"/>
    <col min="11526" max="11776" width="8.84375" style="36"/>
    <col min="11777" max="11777" width="3.23046875" style="36" customWidth="1"/>
    <col min="11778" max="11778" width="54.23046875" style="36" customWidth="1"/>
    <col min="11779" max="11779" width="21.765625" style="36" customWidth="1"/>
    <col min="11780" max="11780" width="13.23046875" style="36" customWidth="1"/>
    <col min="11781" max="11781" width="14.07421875" style="36" customWidth="1"/>
    <col min="11782" max="12032" width="8.84375" style="36"/>
    <col min="12033" max="12033" width="3.23046875" style="36" customWidth="1"/>
    <col min="12034" max="12034" width="54.23046875" style="36" customWidth="1"/>
    <col min="12035" max="12035" width="21.765625" style="36" customWidth="1"/>
    <col min="12036" max="12036" width="13.23046875" style="36" customWidth="1"/>
    <col min="12037" max="12037" width="14.07421875" style="36" customWidth="1"/>
    <col min="12038" max="12288" width="8.84375" style="36"/>
    <col min="12289" max="12289" width="3.23046875" style="36" customWidth="1"/>
    <col min="12290" max="12290" width="54.23046875" style="36" customWidth="1"/>
    <col min="12291" max="12291" width="21.765625" style="36" customWidth="1"/>
    <col min="12292" max="12292" width="13.23046875" style="36" customWidth="1"/>
    <col min="12293" max="12293" width="14.07421875" style="36" customWidth="1"/>
    <col min="12294" max="12544" width="8.84375" style="36"/>
    <col min="12545" max="12545" width="3.23046875" style="36" customWidth="1"/>
    <col min="12546" max="12546" width="54.23046875" style="36" customWidth="1"/>
    <col min="12547" max="12547" width="21.765625" style="36" customWidth="1"/>
    <col min="12548" max="12548" width="13.23046875" style="36" customWidth="1"/>
    <col min="12549" max="12549" width="14.07421875" style="36" customWidth="1"/>
    <col min="12550" max="12800" width="8.84375" style="36"/>
    <col min="12801" max="12801" width="3.23046875" style="36" customWidth="1"/>
    <col min="12802" max="12802" width="54.23046875" style="36" customWidth="1"/>
    <col min="12803" max="12803" width="21.765625" style="36" customWidth="1"/>
    <col min="12804" max="12804" width="13.23046875" style="36" customWidth="1"/>
    <col min="12805" max="12805" width="14.07421875" style="36" customWidth="1"/>
    <col min="12806" max="13056" width="8.84375" style="36"/>
    <col min="13057" max="13057" width="3.23046875" style="36" customWidth="1"/>
    <col min="13058" max="13058" width="54.23046875" style="36" customWidth="1"/>
    <col min="13059" max="13059" width="21.765625" style="36" customWidth="1"/>
    <col min="13060" max="13060" width="13.23046875" style="36" customWidth="1"/>
    <col min="13061" max="13061" width="14.07421875" style="36" customWidth="1"/>
    <col min="13062" max="13312" width="8.84375" style="36"/>
    <col min="13313" max="13313" width="3.23046875" style="36" customWidth="1"/>
    <col min="13314" max="13314" width="54.23046875" style="36" customWidth="1"/>
    <col min="13315" max="13315" width="21.765625" style="36" customWidth="1"/>
    <col min="13316" max="13316" width="13.23046875" style="36" customWidth="1"/>
    <col min="13317" max="13317" width="14.07421875" style="36" customWidth="1"/>
    <col min="13318" max="13568" width="8.84375" style="36"/>
    <col min="13569" max="13569" width="3.23046875" style="36" customWidth="1"/>
    <col min="13570" max="13570" width="54.23046875" style="36" customWidth="1"/>
    <col min="13571" max="13571" width="21.765625" style="36" customWidth="1"/>
    <col min="13572" max="13572" width="13.23046875" style="36" customWidth="1"/>
    <col min="13573" max="13573" width="14.07421875" style="36" customWidth="1"/>
    <col min="13574" max="13824" width="8.84375" style="36"/>
    <col min="13825" max="13825" width="3.23046875" style="36" customWidth="1"/>
    <col min="13826" max="13826" width="54.23046875" style="36" customWidth="1"/>
    <col min="13827" max="13827" width="21.765625" style="36" customWidth="1"/>
    <col min="13828" max="13828" width="13.23046875" style="36" customWidth="1"/>
    <col min="13829" max="13829" width="14.07421875" style="36" customWidth="1"/>
    <col min="13830" max="14080" width="8.84375" style="36"/>
    <col min="14081" max="14081" width="3.23046875" style="36" customWidth="1"/>
    <col min="14082" max="14082" width="54.23046875" style="36" customWidth="1"/>
    <col min="14083" max="14083" width="21.765625" style="36" customWidth="1"/>
    <col min="14084" max="14084" width="13.23046875" style="36" customWidth="1"/>
    <col min="14085" max="14085" width="14.07421875" style="36" customWidth="1"/>
    <col min="14086" max="14336" width="8.84375" style="36"/>
    <col min="14337" max="14337" width="3.23046875" style="36" customWidth="1"/>
    <col min="14338" max="14338" width="54.23046875" style="36" customWidth="1"/>
    <col min="14339" max="14339" width="21.765625" style="36" customWidth="1"/>
    <col min="14340" max="14340" width="13.23046875" style="36" customWidth="1"/>
    <col min="14341" max="14341" width="14.07421875" style="36" customWidth="1"/>
    <col min="14342" max="14592" width="8.84375" style="36"/>
    <col min="14593" max="14593" width="3.23046875" style="36" customWidth="1"/>
    <col min="14594" max="14594" width="54.23046875" style="36" customWidth="1"/>
    <col min="14595" max="14595" width="21.765625" style="36" customWidth="1"/>
    <col min="14596" max="14596" width="13.23046875" style="36" customWidth="1"/>
    <col min="14597" max="14597" width="14.07421875" style="36" customWidth="1"/>
    <col min="14598" max="14848" width="8.84375" style="36"/>
    <col min="14849" max="14849" width="3.23046875" style="36" customWidth="1"/>
    <col min="14850" max="14850" width="54.23046875" style="36" customWidth="1"/>
    <col min="14851" max="14851" width="21.765625" style="36" customWidth="1"/>
    <col min="14852" max="14852" width="13.23046875" style="36" customWidth="1"/>
    <col min="14853" max="14853" width="14.07421875" style="36" customWidth="1"/>
    <col min="14854" max="15104" width="8.84375" style="36"/>
    <col min="15105" max="15105" width="3.23046875" style="36" customWidth="1"/>
    <col min="15106" max="15106" width="54.23046875" style="36" customWidth="1"/>
    <col min="15107" max="15107" width="21.765625" style="36" customWidth="1"/>
    <col min="15108" max="15108" width="13.23046875" style="36" customWidth="1"/>
    <col min="15109" max="15109" width="14.07421875" style="36" customWidth="1"/>
    <col min="15110" max="15360" width="8.84375" style="36"/>
    <col min="15361" max="15361" width="3.23046875" style="36" customWidth="1"/>
    <col min="15362" max="15362" width="54.23046875" style="36" customWidth="1"/>
    <col min="15363" max="15363" width="21.765625" style="36" customWidth="1"/>
    <col min="15364" max="15364" width="13.23046875" style="36" customWidth="1"/>
    <col min="15365" max="15365" width="14.07421875" style="36" customWidth="1"/>
    <col min="15366" max="15616" width="8.84375" style="36"/>
    <col min="15617" max="15617" width="3.23046875" style="36" customWidth="1"/>
    <col min="15618" max="15618" width="54.23046875" style="36" customWidth="1"/>
    <col min="15619" max="15619" width="21.765625" style="36" customWidth="1"/>
    <col min="15620" max="15620" width="13.23046875" style="36" customWidth="1"/>
    <col min="15621" max="15621" width="14.07421875" style="36" customWidth="1"/>
    <col min="15622" max="15872" width="8.84375" style="36"/>
    <col min="15873" max="15873" width="3.23046875" style="36" customWidth="1"/>
    <col min="15874" max="15874" width="54.23046875" style="36" customWidth="1"/>
    <col min="15875" max="15875" width="21.765625" style="36" customWidth="1"/>
    <col min="15876" max="15876" width="13.23046875" style="36" customWidth="1"/>
    <col min="15877" max="15877" width="14.07421875" style="36" customWidth="1"/>
    <col min="15878" max="16128" width="8.84375" style="36"/>
    <col min="16129" max="16129" width="3.23046875" style="36" customWidth="1"/>
    <col min="16130" max="16130" width="54.23046875" style="36" customWidth="1"/>
    <col min="16131" max="16131" width="21.765625" style="36" customWidth="1"/>
    <col min="16132" max="16132" width="13.23046875" style="36" customWidth="1"/>
    <col min="16133" max="16133" width="14.07421875" style="36" customWidth="1"/>
    <col min="16134" max="16384" width="8.84375" style="36"/>
  </cols>
  <sheetData>
    <row r="1" spans="1:4" s="464" customFormat="1" ht="23">
      <c r="A1" s="478" t="str">
        <f>'Cover Page'!$A$11</f>
        <v>Company Name</v>
      </c>
    </row>
    <row r="2" spans="1:4" customFormat="1" ht="15.5"/>
    <row r="3" spans="1:4" s="464" customFormat="1">
      <c r="A3" s="479" t="str">
        <f>'Cover Page'!$H$9</f>
        <v>FOR THE QUARTER ENDED</v>
      </c>
      <c r="C3" s="480" t="str">
        <f>'Cover Page'!H$11</f>
        <v>March 31</v>
      </c>
      <c r="D3" s="481">
        <f>'Cover Page'!I$11</f>
        <v>2023</v>
      </c>
    </row>
    <row r="4" spans="1:4" s="464" customFormat="1"/>
    <row r="5" spans="1:4">
      <c r="A5" s="614"/>
      <c r="B5" s="614"/>
      <c r="C5" s="325"/>
      <c r="D5" s="326"/>
    </row>
    <row r="6" spans="1:4" ht="32.5">
      <c r="A6" s="468" t="s">
        <v>475</v>
      </c>
    </row>
    <row r="8" spans="1:4">
      <c r="A8" s="469" t="s">
        <v>486</v>
      </c>
      <c r="B8" s="466"/>
      <c r="C8" s="466"/>
      <c r="D8" s="466"/>
    </row>
    <row r="10" spans="1:4">
      <c r="A10" s="615" t="s">
        <v>676</v>
      </c>
      <c r="B10" s="615"/>
      <c r="C10" s="182"/>
    </row>
    <row r="11" spans="1:4">
      <c r="C11" s="182"/>
    </row>
    <row r="12" spans="1:4">
      <c r="A12" s="467" t="s">
        <v>476</v>
      </c>
      <c r="B12" s="36" t="s">
        <v>477</v>
      </c>
      <c r="D12" s="182" t="str">
        <f>IF('Form-Assets Long-term'!C29='Form-Liabilities &amp; Eq Long-term'!D57,"","ERROR")</f>
        <v/>
      </c>
    </row>
    <row r="13" spans="1:4">
      <c r="C13" s="182"/>
    </row>
    <row r="14" spans="1:4">
      <c r="A14" s="467" t="s">
        <v>478</v>
      </c>
      <c r="B14" s="36" t="s">
        <v>479</v>
      </c>
      <c r="D14" s="182" t="str">
        <f>IF('Form-Assets Long-term'!D29='Form-Liabilities &amp; Eq Long-term'!E57,"","ERROR")</f>
        <v/>
      </c>
    </row>
    <row r="16" spans="1:4">
      <c r="A16" s="615" t="s">
        <v>651</v>
      </c>
      <c r="B16" s="615"/>
    </row>
    <row r="18" spans="1:4">
      <c r="A18" s="467" t="s">
        <v>480</v>
      </c>
      <c r="B18" s="36" t="s">
        <v>652</v>
      </c>
      <c r="D18" s="182" t="str">
        <f>IF('Form-Assets Long-term'!C14='Summary of Investments'!G23,"","ERROR")</f>
        <v/>
      </c>
    </row>
    <row r="20" spans="1:4">
      <c r="A20" s="615" t="s">
        <v>655</v>
      </c>
      <c r="B20" s="615"/>
    </row>
    <row r="22" spans="1:4" ht="28">
      <c r="A22" s="467" t="s">
        <v>481</v>
      </c>
      <c r="B22" s="462" t="s">
        <v>656</v>
      </c>
      <c r="D22" s="36" t="str">
        <f>IF('Form-Statement of P&amp;L Long-term'!C13='Reinsurance Cont Held Summary'!N24,"","ERROR")</f>
        <v/>
      </c>
    </row>
    <row r="24" spans="1:4" ht="28">
      <c r="A24" s="467" t="s">
        <v>482</v>
      </c>
      <c r="B24" s="462" t="s">
        <v>689</v>
      </c>
      <c r="D24" s="36" t="str">
        <f>IF(('Form-Assets Long-term'!C17-'Form-Liabilities &amp; Eq Long-term'!D23)='Reinsurance Cont Held Summary'!R24,"","ERROR")</f>
        <v/>
      </c>
    </row>
    <row r="26" spans="1:4">
      <c r="A26" s="615" t="s">
        <v>649</v>
      </c>
      <c r="B26" s="615"/>
    </row>
    <row r="28" spans="1:4">
      <c r="A28" s="467" t="s">
        <v>483</v>
      </c>
      <c r="B28" s="462" t="s">
        <v>694</v>
      </c>
      <c r="D28" s="182" t="str">
        <f>IF('Statement of Equity'!I9='Form-Statement of P&amp;L Long-term'!C33,"","ERROR")</f>
        <v/>
      </c>
    </row>
    <row r="30" spans="1:4" ht="28">
      <c r="A30" s="467" t="s">
        <v>484</v>
      </c>
      <c r="B30" s="462" t="s">
        <v>653</v>
      </c>
      <c r="D30" s="182" t="str">
        <f>IF('Statement of Equity'!I15=('Form-Liabilities &amp; Eq Long-term'!D48+'Form-Liabilities &amp; Eq Long-term'!D56),"","ERROR")</f>
        <v/>
      </c>
    </row>
    <row r="32" spans="1:4">
      <c r="A32" s="615" t="s">
        <v>658</v>
      </c>
      <c r="B32" s="615"/>
    </row>
    <row r="34" spans="1:4">
      <c r="A34" s="467" t="s">
        <v>485</v>
      </c>
      <c r="B34" s="36" t="s">
        <v>663</v>
      </c>
      <c r="D34" s="36" t="str">
        <f>IF('Form-Assets Long-term'!C16='Insurance and Reinsurance'!C31,"","ERROR")</f>
        <v/>
      </c>
    </row>
    <row r="36" spans="1:4" ht="14.15" customHeight="1">
      <c r="A36" s="467" t="s">
        <v>657</v>
      </c>
      <c r="B36" s="462" t="s">
        <v>665</v>
      </c>
      <c r="D36" s="36" t="str">
        <f>IF('Form-Liabilities &amp; Eq Long-term'!D18='Insurance and Reinsurance'!D31,"","ERROR")</f>
        <v/>
      </c>
    </row>
    <row r="38" spans="1:4">
      <c r="A38" s="467" t="s">
        <v>659</v>
      </c>
      <c r="B38" s="36" t="s">
        <v>664</v>
      </c>
      <c r="D38" s="36" t="str">
        <f>IF('Form-Assets Long-term'!C17='Insurance and Reinsurance'!E31,"","ERROR")</f>
        <v/>
      </c>
    </row>
    <row r="40" spans="1:4" ht="28">
      <c r="A40" s="467" t="s">
        <v>660</v>
      </c>
      <c r="B40" s="462" t="s">
        <v>666</v>
      </c>
      <c r="D40" s="36" t="str">
        <f>IF('Form-Liabilities &amp; Eq Long-term'!D23='Insurance and Reinsurance'!F31,"","ERROR")</f>
        <v/>
      </c>
    </row>
    <row r="42" spans="1:4">
      <c r="A42" s="615" t="s">
        <v>690</v>
      </c>
      <c r="B42" s="615"/>
    </row>
    <row r="44" spans="1:4" ht="28">
      <c r="A44" s="467" t="s">
        <v>661</v>
      </c>
      <c r="B44" s="462" t="s">
        <v>677</v>
      </c>
      <c r="D44" s="182" t="str">
        <f>IF('Form-Statement of P&amp;L Long-term'!C35='Long-Term Line of Business'!I38,"","ERROR")</f>
        <v/>
      </c>
    </row>
    <row r="46" spans="1:4">
      <c r="A46" s="615" t="s">
        <v>667</v>
      </c>
      <c r="B46" s="615"/>
    </row>
    <row r="48" spans="1:4">
      <c r="A48" s="467" t="s">
        <v>662</v>
      </c>
      <c r="B48" s="36" t="s">
        <v>671</v>
      </c>
      <c r="D48" s="36" t="str">
        <f>IF('Form-Statement of P&amp;L Long-term'!C19='Investment Return'!C39,"","ERROR")</f>
        <v/>
      </c>
    </row>
    <row r="50" spans="1:4">
      <c r="A50" s="615" t="s">
        <v>669</v>
      </c>
      <c r="B50" s="615"/>
    </row>
    <row r="52" spans="1:4" ht="28">
      <c r="A52" s="467" t="s">
        <v>668</v>
      </c>
      <c r="B52" s="462" t="s">
        <v>672</v>
      </c>
      <c r="D52" s="36" t="str">
        <f>IF(('Form-Statement of P&amp;L Long-term'!C12+'Form-Statement of P&amp;L Long-term'!C27)='Ins Serv &amp; Other Operating exp'!C36,"","ERROR")</f>
        <v/>
      </c>
    </row>
    <row r="54" spans="1:4">
      <c r="A54" s="615" t="s">
        <v>650</v>
      </c>
      <c r="B54" s="615"/>
    </row>
    <row r="56" spans="1:4" ht="28">
      <c r="A56" s="467" t="s">
        <v>670</v>
      </c>
      <c r="B56" s="462" t="s">
        <v>654</v>
      </c>
      <c r="D56" s="182" t="str">
        <f>IF('Ins Serv &amp; Other Operating exp'!C8='Policyholder Benefits'!I14,"","ERROR")</f>
        <v/>
      </c>
    </row>
    <row r="58" spans="1:4">
      <c r="A58" s="615" t="s">
        <v>673</v>
      </c>
      <c r="B58" s="615"/>
    </row>
    <row r="60" spans="1:4" ht="28">
      <c r="A60" s="467" t="s">
        <v>675</v>
      </c>
      <c r="B60" s="462" t="s">
        <v>674</v>
      </c>
      <c r="D60" s="36" t="str">
        <f>IF('Form-Statement of P&amp;L Long-term'!C13='Net Exp From Reins. Cont Held'!C19,"","ERROR")</f>
        <v/>
      </c>
    </row>
    <row r="62" spans="1:4">
      <c r="A62" s="615" t="s">
        <v>684</v>
      </c>
      <c r="B62" s="615"/>
    </row>
    <row r="64" spans="1:4" ht="28">
      <c r="A64" s="467" t="s">
        <v>685</v>
      </c>
      <c r="B64" s="462" t="s">
        <v>686</v>
      </c>
      <c r="D64" s="36" t="str">
        <f>IF('Ins Serv &amp; Other Operating exp'!C15='LongTerm Premium Tax Report'!G15,"","ERROR")</f>
        <v/>
      </c>
    </row>
  </sheetData>
  <mergeCells count="12">
    <mergeCell ref="A5:B5"/>
    <mergeCell ref="A10:B10"/>
    <mergeCell ref="A26:B26"/>
    <mergeCell ref="A42:B42"/>
    <mergeCell ref="A62:B62"/>
    <mergeCell ref="A50:B50"/>
    <mergeCell ref="A58:B58"/>
    <mergeCell ref="A54:B54"/>
    <mergeCell ref="A16:B16"/>
    <mergeCell ref="A20:B20"/>
    <mergeCell ref="A32:B32"/>
    <mergeCell ref="A46:B46"/>
  </mergeCells>
  <conditionalFormatting sqref="D1:D1048576">
    <cfRule type="containsText" dxfId="1" priority="13" operator="containsText" text="ERROR">
      <formula>NOT(ISERROR(SEARCH("ERROR",D1)))</formula>
    </cfRule>
  </conditionalFormatting>
  <pageMargins left="0.7" right="0.7" top="0.75" bottom="0.75" header="0.3" footer="0.3"/>
  <pageSetup orientation="portrait" horizontalDpi="300" r:id="rId1"/>
  <customProperties>
    <customPr name="Sheet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C1"/>
  <sheetViews>
    <sheetView workbookViewId="0"/>
  </sheetViews>
  <sheetFormatPr defaultRowHeight="15.5"/>
  <sheetData>
    <row r="1" spans="3:3">
      <c r="C1" t="b">
        <v>1</v>
      </c>
    </row>
  </sheetData>
  <pageMargins left="0.7" right="0.7" top="0.75" bottom="0.75" header="0.3" footer="0.3"/>
  <pageSetup orientation="portrait" horizontalDpi="300" verticalDpi="0" r:id="rId1"/>
  <customProperties>
    <customPr name="Sheet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E58"/>
  <sheetViews>
    <sheetView zoomScale="75" zoomScaleNormal="75" workbookViewId="0"/>
  </sheetViews>
  <sheetFormatPr defaultColWidth="8.84375" defaultRowHeight="15.5"/>
  <cols>
    <col min="1" max="1" width="3.84375" customWidth="1"/>
    <col min="2" max="2" width="18.69140625" customWidth="1"/>
    <col min="3" max="3" width="63.23046875" customWidth="1"/>
    <col min="4" max="8" width="10.53515625" customWidth="1"/>
  </cols>
  <sheetData>
    <row r="1" spans="1:5" s="464" customFormat="1" ht="23">
      <c r="A1" s="478" t="str">
        <f>'Cover Page'!$A$11</f>
        <v>Company Name</v>
      </c>
    </row>
    <row r="3" spans="1:5" s="464" customFormat="1" ht="14">
      <c r="A3" s="479" t="str">
        <f>'Cover Page'!$H$9</f>
        <v>FOR THE QUARTER ENDED</v>
      </c>
      <c r="C3" s="480" t="str">
        <f>'Cover Page'!H$11</f>
        <v>March 31</v>
      </c>
      <c r="D3" s="481">
        <f>'Cover Page'!I$11</f>
        <v>2023</v>
      </c>
    </row>
    <row r="4" spans="1:5" s="464" customFormat="1" ht="14"/>
    <row r="5" spans="1:5" s="39" customFormat="1" ht="42" customHeight="1">
      <c r="A5" s="337" t="s">
        <v>541</v>
      </c>
      <c r="B5" s="337"/>
    </row>
    <row r="7" spans="1:5" ht="42">
      <c r="A7" s="40" t="s">
        <v>176</v>
      </c>
      <c r="B7" s="41"/>
      <c r="C7" s="41"/>
      <c r="D7" s="42" t="s">
        <v>177</v>
      </c>
      <c r="E7" s="42" t="s">
        <v>178</v>
      </c>
    </row>
    <row r="8" spans="1:5">
      <c r="A8" s="344" t="s">
        <v>86</v>
      </c>
      <c r="B8" s="11"/>
      <c r="C8" s="11"/>
      <c r="D8" s="507"/>
      <c r="E8" s="507"/>
    </row>
    <row r="9" spans="1:5">
      <c r="A9" s="46">
        <v>1</v>
      </c>
      <c r="B9" s="46" t="s">
        <v>544</v>
      </c>
      <c r="C9" s="46"/>
      <c r="D9" s="49"/>
      <c r="E9" s="49"/>
    </row>
    <row r="10" spans="1:5">
      <c r="A10" s="46">
        <v>2</v>
      </c>
      <c r="B10" s="46" t="s">
        <v>24</v>
      </c>
      <c r="C10" s="46"/>
      <c r="D10" s="49"/>
      <c r="E10" s="49"/>
    </row>
    <row r="11" spans="1:5">
      <c r="A11" s="46">
        <v>3</v>
      </c>
      <c r="B11" s="46" t="s">
        <v>12</v>
      </c>
      <c r="C11" s="46"/>
      <c r="D11" s="49"/>
      <c r="E11" s="49"/>
    </row>
    <row r="12" spans="1:5">
      <c r="A12" s="46">
        <v>4</v>
      </c>
      <c r="B12" s="46" t="s">
        <v>46</v>
      </c>
      <c r="C12" s="46"/>
      <c r="D12" s="49"/>
      <c r="E12" s="49"/>
    </row>
    <row r="13" spans="1:5">
      <c r="A13" s="46">
        <v>5</v>
      </c>
      <c r="B13" s="46" t="s">
        <v>61</v>
      </c>
      <c r="C13" s="46"/>
      <c r="D13" s="49"/>
      <c r="E13" s="49"/>
    </row>
    <row r="14" spans="1:5">
      <c r="A14" s="46"/>
      <c r="B14" s="46" t="s">
        <v>94</v>
      </c>
      <c r="C14" s="46"/>
      <c r="D14" s="345"/>
      <c r="E14" s="345"/>
    </row>
    <row r="15" spans="1:5">
      <c r="A15" s="46">
        <v>6</v>
      </c>
      <c r="B15" s="46"/>
      <c r="C15" s="46" t="s">
        <v>95</v>
      </c>
      <c r="D15" s="49"/>
      <c r="E15" s="49"/>
    </row>
    <row r="16" spans="1:5">
      <c r="A16" s="46">
        <v>7</v>
      </c>
      <c r="B16" s="46"/>
      <c r="C16" s="46" t="s">
        <v>712</v>
      </c>
      <c r="D16" s="49"/>
      <c r="E16" s="49"/>
    </row>
    <row r="17" spans="1:5">
      <c r="A17" s="46">
        <v>8</v>
      </c>
      <c r="B17" s="46"/>
      <c r="C17" s="46" t="s">
        <v>96</v>
      </c>
      <c r="D17" s="49"/>
      <c r="E17" s="49"/>
    </row>
    <row r="18" spans="1:5" s="3" customFormat="1">
      <c r="A18" s="47">
        <v>9</v>
      </c>
      <c r="B18" s="47" t="s">
        <v>600</v>
      </c>
      <c r="C18" s="47"/>
      <c r="D18" s="508">
        <f>SUM(D15:D17)</f>
        <v>0</v>
      </c>
      <c r="E18" s="508">
        <f>SUM(E15:E17)</f>
        <v>0</v>
      </c>
    </row>
    <row r="19" spans="1:5">
      <c r="A19" s="46"/>
      <c r="B19" s="46" t="s">
        <v>103</v>
      </c>
      <c r="C19" s="46"/>
      <c r="D19" s="345"/>
      <c r="E19" s="345"/>
    </row>
    <row r="20" spans="1:5">
      <c r="A20" s="46">
        <v>10</v>
      </c>
      <c r="B20" s="46"/>
      <c r="C20" s="46" t="s">
        <v>97</v>
      </c>
      <c r="D20" s="49"/>
      <c r="E20" s="49"/>
    </row>
    <row r="21" spans="1:5">
      <c r="A21" s="46">
        <v>11</v>
      </c>
      <c r="B21" s="46"/>
      <c r="C21" s="46" t="s">
        <v>118</v>
      </c>
      <c r="D21" s="49"/>
      <c r="E21" s="49"/>
    </row>
    <row r="22" spans="1:5">
      <c r="A22" s="46">
        <v>12</v>
      </c>
      <c r="B22" s="46"/>
      <c r="C22" s="46" t="s">
        <v>98</v>
      </c>
      <c r="D22" s="49"/>
      <c r="E22" s="49"/>
    </row>
    <row r="23" spans="1:5" s="3" customFormat="1">
      <c r="A23" s="47">
        <v>13</v>
      </c>
      <c r="B23" s="47" t="s">
        <v>601</v>
      </c>
      <c r="C23" s="47"/>
      <c r="D23" s="508">
        <f>SUM(D20:D22)</f>
        <v>0</v>
      </c>
      <c r="E23" s="508">
        <f>SUM(E20:E22)</f>
        <v>0</v>
      </c>
    </row>
    <row r="24" spans="1:5">
      <c r="A24" s="46"/>
      <c r="B24" s="46" t="s">
        <v>99</v>
      </c>
      <c r="C24" s="46"/>
      <c r="D24" s="345"/>
      <c r="E24" s="345"/>
    </row>
    <row r="25" spans="1:5">
      <c r="A25" s="46">
        <v>14</v>
      </c>
      <c r="B25" s="46"/>
      <c r="C25" s="46" t="s">
        <v>100</v>
      </c>
      <c r="D25" s="49"/>
      <c r="E25" s="49"/>
    </row>
    <row r="26" spans="1:5">
      <c r="A26" s="46">
        <v>15</v>
      </c>
      <c r="B26" s="46"/>
      <c r="C26" s="46" t="s">
        <v>101</v>
      </c>
      <c r="D26" s="49"/>
      <c r="E26" s="49"/>
    </row>
    <row r="27" spans="1:5" s="3" customFormat="1" ht="16" customHeight="1">
      <c r="A27" s="47">
        <v>16</v>
      </c>
      <c r="B27" s="47" t="s">
        <v>602</v>
      </c>
      <c r="C27" s="47"/>
      <c r="D27" s="508">
        <f>SUM(D25:D26)</f>
        <v>0</v>
      </c>
      <c r="E27" s="508">
        <f>SUM(E25:E26)</f>
        <v>0</v>
      </c>
    </row>
    <row r="28" spans="1:5">
      <c r="A28" s="46">
        <v>17</v>
      </c>
      <c r="B28" s="46" t="s">
        <v>15</v>
      </c>
      <c r="C28" s="46"/>
      <c r="D28" s="49"/>
      <c r="E28" s="49"/>
    </row>
    <row r="29" spans="1:5">
      <c r="A29" s="46">
        <v>18</v>
      </c>
      <c r="B29" s="46" t="s">
        <v>37</v>
      </c>
      <c r="C29" s="46"/>
      <c r="D29" s="49"/>
      <c r="E29" s="49"/>
    </row>
    <row r="30" spans="1:5">
      <c r="A30" s="46">
        <v>19</v>
      </c>
      <c r="B30" s="46" t="s">
        <v>47</v>
      </c>
      <c r="C30" s="46"/>
      <c r="D30" s="49"/>
      <c r="E30" s="49"/>
    </row>
    <row r="31" spans="1:5">
      <c r="A31" s="46">
        <v>20</v>
      </c>
      <c r="B31" s="46" t="s">
        <v>14</v>
      </c>
      <c r="C31" s="46"/>
      <c r="D31" s="49"/>
      <c r="E31" s="49"/>
    </row>
    <row r="32" spans="1:5">
      <c r="A32" s="46">
        <v>21</v>
      </c>
      <c r="B32" s="46" t="s">
        <v>55</v>
      </c>
      <c r="C32" s="46"/>
      <c r="D32" s="49"/>
      <c r="E32" s="49"/>
    </row>
    <row r="33" spans="1:5">
      <c r="A33" s="46">
        <v>22</v>
      </c>
      <c r="B33" s="46" t="s">
        <v>13</v>
      </c>
      <c r="C33" s="46"/>
      <c r="D33" s="49"/>
      <c r="E33" s="49"/>
    </row>
    <row r="34" spans="1:5">
      <c r="A34" s="47">
        <v>23</v>
      </c>
      <c r="B34" s="47" t="s">
        <v>603</v>
      </c>
      <c r="C34" s="47"/>
      <c r="D34" s="48">
        <f>SUM(D9:D13,D18,D23,D27:D33)</f>
        <v>0</v>
      </c>
      <c r="E34" s="48">
        <f>SUM(E9:E13,E18,E23,E27:E33)</f>
        <v>0</v>
      </c>
    </row>
    <row r="35" spans="1:5" ht="21.65" customHeight="1">
      <c r="A35" s="344" t="s">
        <v>87</v>
      </c>
      <c r="B35" s="344"/>
      <c r="D35" s="9"/>
      <c r="E35" s="9"/>
    </row>
    <row r="36" spans="1:5" ht="21.65" customHeight="1">
      <c r="A36" s="344" t="s">
        <v>604</v>
      </c>
      <c r="B36" s="344"/>
      <c r="D36" s="399"/>
      <c r="E36" s="399"/>
    </row>
    <row r="37" spans="1:5">
      <c r="A37" s="509"/>
      <c r="B37" s="344" t="s">
        <v>26</v>
      </c>
      <c r="C37" s="3"/>
      <c r="D37" s="9"/>
      <c r="E37" s="9"/>
    </row>
    <row r="38" spans="1:5">
      <c r="A38" s="46">
        <v>24</v>
      </c>
      <c r="B38" s="46" t="s">
        <v>16</v>
      </c>
      <c r="C38" s="46"/>
      <c r="D38" s="49"/>
      <c r="E38" s="49"/>
    </row>
    <row r="39" spans="1:5">
      <c r="A39" s="46">
        <v>25</v>
      </c>
      <c r="B39" s="46" t="s">
        <v>605</v>
      </c>
      <c r="C39" s="46"/>
      <c r="D39" s="49"/>
      <c r="E39" s="49"/>
    </row>
    <row r="40" spans="1:5">
      <c r="A40" s="47">
        <v>26</v>
      </c>
      <c r="B40" s="47" t="s">
        <v>548</v>
      </c>
      <c r="C40" s="47"/>
      <c r="D40" s="48">
        <f>SUM(D38:D39)</f>
        <v>0</v>
      </c>
      <c r="E40" s="48">
        <f>SUM(E38:E39)</f>
        <v>0</v>
      </c>
    </row>
    <row r="41" spans="1:5">
      <c r="A41" s="510"/>
      <c r="B41" s="344" t="s">
        <v>48</v>
      </c>
      <c r="C41" s="3"/>
      <c r="D41" s="9"/>
      <c r="E41" s="9"/>
    </row>
    <row r="42" spans="1:5">
      <c r="A42" s="46">
        <v>27</v>
      </c>
      <c r="B42" s="46" t="s">
        <v>606</v>
      </c>
      <c r="C42" s="46"/>
      <c r="D42" s="49"/>
      <c r="E42" s="49"/>
    </row>
    <row r="43" spans="1:5">
      <c r="A43" s="46">
        <v>28</v>
      </c>
      <c r="B43" s="46" t="s">
        <v>607</v>
      </c>
      <c r="C43" s="46"/>
      <c r="D43" s="49"/>
      <c r="E43" s="49"/>
    </row>
    <row r="44" spans="1:5">
      <c r="A44" s="46">
        <v>29</v>
      </c>
      <c r="B44" s="46" t="s">
        <v>17</v>
      </c>
      <c r="C44" s="46"/>
      <c r="D44" s="49"/>
      <c r="E44" s="49"/>
    </row>
    <row r="45" spans="1:5">
      <c r="A45" s="46">
        <v>30</v>
      </c>
      <c r="B45" s="46" t="s">
        <v>543</v>
      </c>
      <c r="C45" s="46"/>
      <c r="D45" s="49"/>
      <c r="E45" s="49"/>
    </row>
    <row r="46" spans="1:5">
      <c r="A46" s="46">
        <v>31</v>
      </c>
      <c r="B46" s="46" t="s">
        <v>194</v>
      </c>
      <c r="C46" s="46"/>
      <c r="D46" s="49"/>
      <c r="E46" s="49"/>
    </row>
    <row r="47" spans="1:5">
      <c r="A47" s="47">
        <v>32</v>
      </c>
      <c r="B47" s="47" t="s">
        <v>549</v>
      </c>
      <c r="C47" s="47"/>
      <c r="D47" s="48">
        <f>SUM(D42:D46)</f>
        <v>0</v>
      </c>
      <c r="E47" s="48">
        <f>SUM(E42:E46)</f>
        <v>0</v>
      </c>
    </row>
    <row r="48" spans="1:5">
      <c r="A48" s="47">
        <v>33</v>
      </c>
      <c r="B48" s="47" t="s">
        <v>551</v>
      </c>
      <c r="C48" s="47"/>
      <c r="D48" s="48">
        <f>D47+D40</f>
        <v>0</v>
      </c>
      <c r="E48" s="48">
        <f>E47+E40</f>
        <v>0</v>
      </c>
    </row>
    <row r="49" spans="1:5">
      <c r="A49" s="47">
        <v>34</v>
      </c>
      <c r="B49" s="47" t="s">
        <v>552</v>
      </c>
      <c r="C49" s="47"/>
      <c r="D49" s="48">
        <f>D48+D34</f>
        <v>0</v>
      </c>
      <c r="E49" s="48">
        <f>E48+E34</f>
        <v>0</v>
      </c>
    </row>
    <row r="50" spans="1:5" ht="21.65" customHeight="1">
      <c r="A50" s="344" t="s">
        <v>50</v>
      </c>
      <c r="B50" s="344"/>
      <c r="C50" s="8"/>
      <c r="D50" s="9"/>
      <c r="E50" s="9"/>
    </row>
    <row r="51" spans="1:5">
      <c r="A51" s="509"/>
      <c r="B51" s="344" t="s">
        <v>51</v>
      </c>
      <c r="C51" s="3"/>
      <c r="D51" s="9"/>
      <c r="E51" s="9"/>
    </row>
    <row r="52" spans="1:5">
      <c r="A52" s="46">
        <v>35</v>
      </c>
      <c r="B52" s="46" t="s">
        <v>36</v>
      </c>
      <c r="C52" s="46"/>
      <c r="D52" s="49"/>
      <c r="E52" s="49"/>
    </row>
    <row r="53" spans="1:5">
      <c r="A53" s="46">
        <v>36</v>
      </c>
      <c r="B53" s="46" t="s">
        <v>49</v>
      </c>
      <c r="C53" s="46"/>
      <c r="D53" s="49"/>
      <c r="E53" s="49"/>
    </row>
    <row r="54" spans="1:5">
      <c r="A54" s="46">
        <v>37</v>
      </c>
      <c r="B54" s="46" t="s">
        <v>20</v>
      </c>
      <c r="C54" s="46"/>
      <c r="D54" s="49"/>
      <c r="E54" s="49"/>
    </row>
    <row r="55" spans="1:5">
      <c r="A55" s="46">
        <v>38</v>
      </c>
      <c r="B55" s="46" t="s">
        <v>22</v>
      </c>
      <c r="C55" s="46"/>
      <c r="D55" s="49"/>
      <c r="E55" s="49"/>
    </row>
    <row r="56" spans="1:5">
      <c r="A56" s="47">
        <v>39</v>
      </c>
      <c r="B56" s="47" t="s">
        <v>550</v>
      </c>
      <c r="C56" s="47"/>
      <c r="D56" s="48">
        <f>SUM(D52:D55)</f>
        <v>0</v>
      </c>
      <c r="E56" s="48">
        <f>SUM(E52:E55)</f>
        <v>0</v>
      </c>
    </row>
    <row r="57" spans="1:5">
      <c r="A57" s="50">
        <v>40</v>
      </c>
      <c r="B57" s="51" t="s">
        <v>553</v>
      </c>
      <c r="C57" s="51"/>
      <c r="D57" s="52">
        <f>D56+D49</f>
        <v>0</v>
      </c>
      <c r="E57" s="52">
        <f>E56+E49</f>
        <v>0</v>
      </c>
    </row>
    <row r="58" spans="1:5">
      <c r="A58" s="511"/>
    </row>
  </sheetData>
  <printOptions horizontalCentered="1"/>
  <pageMargins left="0.39370078740157483" right="0.39370078740157483" top="0.59055118110236227" bottom="0.39370078740157483" header="0.31496062992125984" footer="0.31496062992125984"/>
  <pageSetup paperSize="5" scale="60" orientation="portrait" r:id="rId1"/>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D52"/>
  <sheetViews>
    <sheetView zoomScale="75" zoomScaleNormal="75" workbookViewId="0"/>
  </sheetViews>
  <sheetFormatPr defaultColWidth="8.84375" defaultRowHeight="15.5"/>
  <cols>
    <col min="1" max="1" width="2.4609375" customWidth="1"/>
    <col min="2" max="2" width="77.69140625" customWidth="1"/>
    <col min="3" max="3" width="20.765625" customWidth="1"/>
    <col min="4" max="4" width="23" customWidth="1"/>
    <col min="5" max="6" width="11.53515625" customWidth="1"/>
    <col min="7" max="7" width="6.23046875" customWidth="1"/>
  </cols>
  <sheetData>
    <row r="1" spans="1:4" s="464" customFormat="1" ht="23">
      <c r="A1" s="478" t="str">
        <f>'Cover Page'!$A$11</f>
        <v>Company Name</v>
      </c>
    </row>
    <row r="3" spans="1:4" s="464" customFormat="1" ht="14">
      <c r="A3" s="479" t="str">
        <f>'Cover Page'!$H$9</f>
        <v>FOR THE QUARTER ENDED</v>
      </c>
      <c r="C3" s="480" t="str">
        <f>'Cover Page'!H$11</f>
        <v>March 31</v>
      </c>
      <c r="D3" s="481">
        <f>'Cover Page'!I$11</f>
        <v>2023</v>
      </c>
    </row>
    <row r="4" spans="1:4" s="464" customFormat="1" ht="14"/>
    <row r="5" spans="1:4" s="36" customFormat="1" ht="32.5">
      <c r="A5" s="337" t="s">
        <v>547</v>
      </c>
    </row>
    <row r="7" spans="1:4" ht="28">
      <c r="A7" s="40" t="s">
        <v>176</v>
      </c>
      <c r="B7" s="41"/>
      <c r="C7" s="42" t="s">
        <v>177</v>
      </c>
      <c r="D7" s="42" t="s">
        <v>178</v>
      </c>
    </row>
    <row r="8" spans="1:4" ht="17.25" customHeight="1">
      <c r="A8" s="46">
        <v>1</v>
      </c>
      <c r="B8" s="342" t="s">
        <v>59</v>
      </c>
      <c r="C8" s="49"/>
      <c r="D8" s="49"/>
    </row>
    <row r="9" spans="1:4" ht="17.25" customHeight="1">
      <c r="A9" s="46">
        <v>2</v>
      </c>
      <c r="B9" s="342" t="s">
        <v>88</v>
      </c>
      <c r="C9" s="49"/>
      <c r="D9" s="49"/>
    </row>
    <row r="10" spans="1:4" ht="17.25" customHeight="1">
      <c r="A10" s="46">
        <v>3</v>
      </c>
      <c r="B10" s="342" t="s">
        <v>84</v>
      </c>
      <c r="C10" s="49"/>
      <c r="D10" s="49"/>
    </row>
    <row r="11" spans="1:4" ht="17.25" customHeight="1">
      <c r="A11" s="47">
        <v>4</v>
      </c>
      <c r="B11" s="348" t="s">
        <v>557</v>
      </c>
      <c r="C11" s="48">
        <f>SUM(C8:C10)</f>
        <v>0</v>
      </c>
      <c r="D11" s="48">
        <f>SUM(D8:D10)</f>
        <v>0</v>
      </c>
    </row>
    <row r="12" spans="1:4" ht="17.25" customHeight="1">
      <c r="A12" s="47">
        <v>5</v>
      </c>
      <c r="B12" s="348" t="s">
        <v>45</v>
      </c>
      <c r="C12" s="48"/>
      <c r="D12" s="48"/>
    </row>
    <row r="13" spans="1:4" ht="17.25" customHeight="1">
      <c r="A13" s="47">
        <v>6</v>
      </c>
      <c r="B13" s="348" t="s">
        <v>73</v>
      </c>
      <c r="C13" s="48"/>
      <c r="D13" s="48"/>
    </row>
    <row r="14" spans="1:4" ht="17.25" customHeight="1">
      <c r="A14" s="47">
        <v>7</v>
      </c>
      <c r="B14" s="348" t="s">
        <v>558</v>
      </c>
      <c r="C14" s="48">
        <f>C11-C12-C13</f>
        <v>0</v>
      </c>
      <c r="D14" s="48">
        <f>D11-D12-D13</f>
        <v>0</v>
      </c>
    </row>
    <row r="15" spans="1:4" ht="17.25" customHeight="1">
      <c r="A15" s="46">
        <v>8</v>
      </c>
      <c r="B15" s="342" t="s">
        <v>122</v>
      </c>
      <c r="C15" s="49"/>
      <c r="D15" s="49"/>
    </row>
    <row r="16" spans="1:4" ht="17.25" customHeight="1">
      <c r="A16" s="46">
        <v>9</v>
      </c>
      <c r="B16" s="342" t="s">
        <v>159</v>
      </c>
      <c r="C16" s="49"/>
      <c r="D16" s="49"/>
    </row>
    <row r="17" spans="1:4" ht="17.25" customHeight="1">
      <c r="A17" s="46">
        <v>10</v>
      </c>
      <c r="B17" s="342" t="s">
        <v>124</v>
      </c>
      <c r="C17" s="49"/>
      <c r="D17" s="49"/>
    </row>
    <row r="18" spans="1:4" ht="17.25" customHeight="1">
      <c r="A18" s="46">
        <v>11</v>
      </c>
      <c r="B18" s="342" t="s">
        <v>555</v>
      </c>
      <c r="C18" s="49"/>
      <c r="D18" s="49"/>
    </row>
    <row r="19" spans="1:4" ht="17.25" customHeight="1">
      <c r="A19" s="47">
        <v>12</v>
      </c>
      <c r="B19" s="348" t="s">
        <v>559</v>
      </c>
      <c r="C19" s="48">
        <f>SUM(C15:C18)</f>
        <v>0</v>
      </c>
      <c r="D19" s="48">
        <f>SUM(D15:D18)</f>
        <v>0</v>
      </c>
    </row>
    <row r="20" spans="1:4">
      <c r="A20" s="47">
        <v>13</v>
      </c>
      <c r="B20" s="348" t="s">
        <v>165</v>
      </c>
      <c r="C20" s="48"/>
      <c r="D20" s="48"/>
    </row>
    <row r="21" spans="1:4" ht="17.25" customHeight="1">
      <c r="A21" s="47">
        <v>14</v>
      </c>
      <c r="B21" s="348" t="s">
        <v>160</v>
      </c>
      <c r="C21" s="48"/>
      <c r="D21" s="48"/>
    </row>
    <row r="22" spans="1:4" ht="17.25" customHeight="1">
      <c r="A22" s="47">
        <v>15</v>
      </c>
      <c r="B22" s="348" t="s">
        <v>63</v>
      </c>
      <c r="C22" s="48"/>
      <c r="D22" s="48"/>
    </row>
    <row r="23" spans="1:4" ht="17.25" customHeight="1">
      <c r="A23" s="47">
        <v>16</v>
      </c>
      <c r="B23" s="348" t="s">
        <v>53</v>
      </c>
      <c r="C23" s="48"/>
      <c r="D23" s="48"/>
    </row>
    <row r="24" spans="1:4" ht="17.25" customHeight="1">
      <c r="A24" s="47">
        <v>17</v>
      </c>
      <c r="B24" s="348" t="s">
        <v>608</v>
      </c>
      <c r="C24" s="48">
        <f>SUM(C19:C23)</f>
        <v>0</v>
      </c>
      <c r="D24" s="48">
        <f>SUM(D19:D23)</f>
        <v>0</v>
      </c>
    </row>
    <row r="25" spans="1:4" ht="17.25" customHeight="1">
      <c r="A25" s="46">
        <v>18</v>
      </c>
      <c r="B25" s="342" t="s">
        <v>64</v>
      </c>
      <c r="C25" s="49"/>
      <c r="D25" s="49"/>
    </row>
    <row r="26" spans="1:4">
      <c r="A26" s="46">
        <v>19</v>
      </c>
      <c r="B26" s="342" t="s">
        <v>537</v>
      </c>
      <c r="C26" s="49"/>
      <c r="D26" s="49"/>
    </row>
    <row r="27" spans="1:4" ht="17.25" customHeight="1">
      <c r="A27" s="46">
        <v>20</v>
      </c>
      <c r="B27" s="342" t="s">
        <v>556</v>
      </c>
      <c r="C27" s="49"/>
      <c r="D27" s="49"/>
    </row>
    <row r="28" spans="1:4" ht="17.25" customHeight="1">
      <c r="A28" s="47">
        <v>21</v>
      </c>
      <c r="B28" s="348" t="s">
        <v>609</v>
      </c>
      <c r="C28" s="48">
        <f>SUM(C25:C26)-C27</f>
        <v>0</v>
      </c>
      <c r="D28" s="48">
        <f>SUM(D25:D26)-D27</f>
        <v>0</v>
      </c>
    </row>
    <row r="29" spans="1:4" ht="17.25" customHeight="1">
      <c r="A29" s="47">
        <v>22</v>
      </c>
      <c r="B29" s="348" t="s">
        <v>560</v>
      </c>
      <c r="C29" s="48">
        <f>C14+C24+C28</f>
        <v>0</v>
      </c>
      <c r="D29" s="48">
        <f>D14+D24+D28</f>
        <v>0</v>
      </c>
    </row>
    <row r="30" spans="1:4" ht="17.25" customHeight="1">
      <c r="A30" s="46">
        <v>23</v>
      </c>
      <c r="B30" s="342" t="s">
        <v>89</v>
      </c>
      <c r="C30" s="49"/>
      <c r="D30" s="49"/>
    </row>
    <row r="31" spans="1:4" ht="17.25" customHeight="1">
      <c r="A31" s="46">
        <v>24</v>
      </c>
      <c r="B31" s="342" t="s">
        <v>90</v>
      </c>
      <c r="C31" s="49"/>
      <c r="D31" s="49"/>
    </row>
    <row r="32" spans="1:4" ht="17.25" customHeight="1">
      <c r="A32" s="47">
        <v>25</v>
      </c>
      <c r="B32" s="348" t="s">
        <v>561</v>
      </c>
      <c r="C32" s="48">
        <f>SUM(C30:C31)</f>
        <v>0</v>
      </c>
      <c r="D32" s="48">
        <f>SUM(D30:D31)</f>
        <v>0</v>
      </c>
    </row>
    <row r="33" spans="1:4" ht="17.25" customHeight="1">
      <c r="A33" s="47">
        <v>26</v>
      </c>
      <c r="B33" s="348" t="s">
        <v>562</v>
      </c>
      <c r="C33" s="48">
        <f>C29-C32</f>
        <v>0</v>
      </c>
      <c r="D33" s="48">
        <f t="shared" ref="D33" si="0">D29-D32</f>
        <v>0</v>
      </c>
    </row>
    <row r="34" spans="1:4" ht="17.25" customHeight="1">
      <c r="A34" s="46">
        <v>27</v>
      </c>
      <c r="B34" s="342" t="s">
        <v>554</v>
      </c>
      <c r="C34" s="49"/>
      <c r="D34" s="49"/>
    </row>
    <row r="35" spans="1:4" ht="17.25" customHeight="1">
      <c r="A35" s="47">
        <v>28</v>
      </c>
      <c r="B35" s="348" t="s">
        <v>618</v>
      </c>
      <c r="C35" s="48">
        <f>C33-C34</f>
        <v>0</v>
      </c>
      <c r="D35" s="48">
        <f>D33-D34</f>
        <v>0</v>
      </c>
    </row>
    <row r="36" spans="1:4" ht="17.25" customHeight="1">
      <c r="A36" s="47"/>
      <c r="B36" s="348" t="s">
        <v>54</v>
      </c>
      <c r="C36" s="48"/>
      <c r="D36" s="48"/>
    </row>
    <row r="37" spans="1:4" ht="17.25" customHeight="1">
      <c r="A37" s="46">
        <v>29</v>
      </c>
      <c r="B37" s="342" t="s">
        <v>545</v>
      </c>
      <c r="C37" s="49"/>
      <c r="D37" s="49"/>
    </row>
    <row r="38" spans="1:4" ht="17.25" customHeight="1">
      <c r="A38" s="46">
        <v>30</v>
      </c>
      <c r="B38" s="342" t="s">
        <v>546</v>
      </c>
      <c r="C38" s="49"/>
      <c r="D38" s="49"/>
    </row>
    <row r="39" spans="1:4" ht="17.25" customHeight="1">
      <c r="A39" s="51">
        <v>31</v>
      </c>
      <c r="B39" s="347" t="s">
        <v>573</v>
      </c>
      <c r="C39" s="52">
        <f>SUM(C37:C38)</f>
        <v>0</v>
      </c>
      <c r="D39" s="52">
        <f>SUM(D37:D38)</f>
        <v>0</v>
      </c>
    </row>
    <row r="40" spans="1:4">
      <c r="A40" s="512"/>
      <c r="B40" s="512"/>
    </row>
    <row r="41" spans="1:4">
      <c r="A41" s="512"/>
      <c r="B41" s="512"/>
      <c r="C41" s="513"/>
    </row>
    <row r="42" spans="1:4" s="515" customFormat="1">
      <c r="A42" s="46">
        <v>32</v>
      </c>
      <c r="B42" s="46" t="s">
        <v>123</v>
      </c>
      <c r="C42" s="514"/>
    </row>
    <row r="43" spans="1:4" ht="12" customHeight="1">
      <c r="A43" s="512"/>
      <c r="B43" s="512"/>
    </row>
    <row r="44" spans="1:4">
      <c r="B44" s="444"/>
    </row>
    <row r="45" spans="1:4">
      <c r="B45" s="444" t="s">
        <v>681</v>
      </c>
    </row>
    <row r="46" spans="1:4">
      <c r="A46" s="46">
        <v>33</v>
      </c>
      <c r="B46" s="46" t="s">
        <v>680</v>
      </c>
      <c r="C46" t="str">
        <f>IF(C35=C39,"","ERROR")</f>
        <v/>
      </c>
      <c r="D46" t="str">
        <f>IF(D35=D39,"","ERROR")</f>
        <v/>
      </c>
    </row>
    <row r="47" spans="1:4">
      <c r="B47" s="443"/>
    </row>
    <row r="48" spans="1:4">
      <c r="B48" s="443"/>
    </row>
    <row r="49" spans="2:2">
      <c r="B49" s="443"/>
    </row>
    <row r="50" spans="2:2">
      <c r="B50" s="443"/>
    </row>
    <row r="51" spans="2:2">
      <c r="B51" s="443"/>
    </row>
    <row r="52" spans="2:2">
      <c r="B52" s="443"/>
    </row>
  </sheetData>
  <conditionalFormatting sqref="C46:D46">
    <cfRule type="cellIs" dxfId="4" priority="1" operator="equal">
      <formula>"ERROR"</formula>
    </cfRule>
  </conditionalFormatting>
  <printOptions horizontalCentered="1"/>
  <pageMargins left="0.39370078740157483" right="0.39370078740157483" top="0.59055118110236227" bottom="0.59055118110236227" header="0.31496062992125984" footer="0.31496062992125984"/>
  <pageSetup paperSize="5" scale="87" orientation="portrait" verticalDpi="0" r:id="rId1"/>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A82A3-AC39-40D1-8E5A-546B5A3996A2}">
  <dimension ref="A1:H56"/>
  <sheetViews>
    <sheetView zoomScale="75" zoomScaleNormal="75" workbookViewId="0"/>
  </sheetViews>
  <sheetFormatPr defaultRowHeight="15.5"/>
  <cols>
    <col min="2" max="2" width="42" customWidth="1"/>
  </cols>
  <sheetData>
    <row r="1" spans="1:8" s="464" customFormat="1" ht="23">
      <c r="A1" s="478" t="str">
        <f>'Cover Page'!$A$11</f>
        <v>Company Name</v>
      </c>
    </row>
    <row r="3" spans="1:8" s="464" customFormat="1" ht="14">
      <c r="A3" s="479" t="str">
        <f>'Cover Page'!$H$9</f>
        <v>FOR THE QUARTER ENDED</v>
      </c>
      <c r="C3" s="480" t="str">
        <f>'Cover Page'!H$11</f>
        <v>March 31</v>
      </c>
      <c r="D3" s="481">
        <f>'Cover Page'!I$11</f>
        <v>2023</v>
      </c>
    </row>
    <row r="4" spans="1:8" s="464" customFormat="1" ht="14"/>
    <row r="5" spans="1:8" s="36" customFormat="1" ht="32.5">
      <c r="A5" s="337" t="s">
        <v>711</v>
      </c>
    </row>
    <row r="7" spans="1:8">
      <c r="A7" s="516"/>
      <c r="B7" s="511"/>
      <c r="C7" s="511"/>
      <c r="D7" s="511"/>
      <c r="E7" s="511"/>
      <c r="F7" s="511"/>
      <c r="G7" s="511"/>
      <c r="H7" s="517"/>
    </row>
    <row r="8" spans="1:8">
      <c r="A8" s="518"/>
      <c r="H8" s="519"/>
    </row>
    <row r="9" spans="1:8">
      <c r="A9" s="518"/>
      <c r="H9" s="519"/>
    </row>
    <row r="10" spans="1:8">
      <c r="A10" s="518"/>
      <c r="H10" s="519"/>
    </row>
    <row r="11" spans="1:8">
      <c r="A11" s="518"/>
      <c r="H11" s="519"/>
    </row>
    <row r="12" spans="1:8">
      <c r="A12" s="518"/>
      <c r="H12" s="519"/>
    </row>
    <row r="13" spans="1:8">
      <c r="A13" s="518"/>
      <c r="H13" s="519"/>
    </row>
    <row r="14" spans="1:8">
      <c r="A14" s="518"/>
      <c r="H14" s="519"/>
    </row>
    <row r="15" spans="1:8">
      <c r="A15" s="518"/>
      <c r="H15" s="519"/>
    </row>
    <row r="16" spans="1:8">
      <c r="A16" s="518"/>
      <c r="H16" s="519"/>
    </row>
    <row r="17" spans="1:8">
      <c r="A17" s="518"/>
      <c r="H17" s="519"/>
    </row>
    <row r="18" spans="1:8">
      <c r="A18" s="518"/>
      <c r="H18" s="519"/>
    </row>
    <row r="19" spans="1:8">
      <c r="A19" s="518"/>
      <c r="H19" s="519"/>
    </row>
    <row r="20" spans="1:8">
      <c r="A20" s="518"/>
      <c r="H20" s="519"/>
    </row>
    <row r="21" spans="1:8">
      <c r="A21" s="518"/>
      <c r="H21" s="519"/>
    </row>
    <row r="22" spans="1:8">
      <c r="A22" s="518"/>
      <c r="H22" s="519"/>
    </row>
    <row r="23" spans="1:8">
      <c r="A23" s="518"/>
      <c r="H23" s="519"/>
    </row>
    <row r="24" spans="1:8">
      <c r="A24" s="518"/>
      <c r="H24" s="519"/>
    </row>
    <row r="25" spans="1:8">
      <c r="A25" s="518"/>
      <c r="H25" s="519"/>
    </row>
    <row r="26" spans="1:8">
      <c r="A26" s="518"/>
      <c r="H26" s="519"/>
    </row>
    <row r="27" spans="1:8">
      <c r="A27" s="518"/>
      <c r="H27" s="519"/>
    </row>
    <row r="28" spans="1:8">
      <c r="A28" s="518"/>
      <c r="H28" s="519"/>
    </row>
    <row r="29" spans="1:8">
      <c r="A29" s="518"/>
      <c r="H29" s="519"/>
    </row>
    <row r="30" spans="1:8">
      <c r="A30" s="518"/>
      <c r="H30" s="519"/>
    </row>
    <row r="31" spans="1:8">
      <c r="A31" s="518"/>
      <c r="H31" s="519"/>
    </row>
    <row r="32" spans="1:8">
      <c r="A32" s="518"/>
      <c r="H32" s="519"/>
    </row>
    <row r="33" spans="1:8">
      <c r="A33" s="518"/>
      <c r="H33" s="519"/>
    </row>
    <row r="34" spans="1:8">
      <c r="A34" s="518"/>
      <c r="H34" s="519"/>
    </row>
    <row r="35" spans="1:8">
      <c r="A35" s="518"/>
      <c r="H35" s="519"/>
    </row>
    <row r="36" spans="1:8">
      <c r="A36" s="518"/>
      <c r="H36" s="519"/>
    </row>
    <row r="37" spans="1:8">
      <c r="A37" s="518"/>
      <c r="H37" s="519"/>
    </row>
    <row r="38" spans="1:8">
      <c r="A38" s="518"/>
      <c r="H38" s="519"/>
    </row>
    <row r="39" spans="1:8">
      <c r="A39" s="518"/>
      <c r="H39" s="519"/>
    </row>
    <row r="40" spans="1:8">
      <c r="A40" s="518"/>
      <c r="H40" s="519"/>
    </row>
    <row r="41" spans="1:8">
      <c r="A41" s="518"/>
      <c r="H41" s="519"/>
    </row>
    <row r="42" spans="1:8">
      <c r="A42" s="518"/>
      <c r="H42" s="519"/>
    </row>
    <row r="43" spans="1:8">
      <c r="A43" s="518"/>
      <c r="H43" s="519"/>
    </row>
    <row r="44" spans="1:8">
      <c r="A44" s="518"/>
      <c r="H44" s="519"/>
    </row>
    <row r="45" spans="1:8">
      <c r="A45" s="518"/>
      <c r="H45" s="519"/>
    </row>
    <row r="46" spans="1:8">
      <c r="A46" s="518"/>
      <c r="H46" s="519"/>
    </row>
    <row r="47" spans="1:8">
      <c r="A47" s="518"/>
      <c r="H47" s="519"/>
    </row>
    <row r="48" spans="1:8">
      <c r="A48" s="518"/>
      <c r="H48" s="519"/>
    </row>
    <row r="49" spans="1:8">
      <c r="A49" s="518"/>
      <c r="H49" s="519"/>
    </row>
    <row r="50" spans="1:8">
      <c r="A50" s="518"/>
      <c r="H50" s="519"/>
    </row>
    <row r="51" spans="1:8">
      <c r="A51" s="518"/>
      <c r="H51" s="519"/>
    </row>
    <row r="52" spans="1:8">
      <c r="A52" s="518"/>
      <c r="H52" s="519"/>
    </row>
    <row r="53" spans="1:8">
      <c r="A53" s="518"/>
      <c r="H53" s="519"/>
    </row>
    <row r="54" spans="1:8">
      <c r="A54" s="518"/>
      <c r="H54" s="519"/>
    </row>
    <row r="55" spans="1:8">
      <c r="A55" s="518"/>
      <c r="H55" s="519"/>
    </row>
    <row r="56" spans="1:8">
      <c r="A56" s="520"/>
      <c r="B56" s="521"/>
      <c r="C56" s="521"/>
      <c r="D56" s="521"/>
      <c r="E56" s="521"/>
      <c r="F56" s="521"/>
      <c r="G56" s="521"/>
      <c r="H56" s="522"/>
    </row>
  </sheetData>
  <pageMargins left="0.7" right="0.7" top="0.75" bottom="0.75" header="0.3" footer="0.3"/>
  <pageSetup orientation="portrait" r:id="rId1"/>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8">
    <pageSetUpPr fitToPage="1"/>
  </sheetPr>
  <dimension ref="A1:J70"/>
  <sheetViews>
    <sheetView zoomScale="75" zoomScaleNormal="75" workbookViewId="0"/>
  </sheetViews>
  <sheetFormatPr defaultColWidth="8.84375" defaultRowHeight="15.5"/>
  <cols>
    <col min="1" max="1" width="3.07421875" style="524" customWidth="1"/>
    <col min="2" max="2" width="59.23046875" style="524" customWidth="1"/>
    <col min="3" max="3" width="11.23046875" style="524" customWidth="1"/>
    <col min="4" max="5" width="13.69140625" style="524" customWidth="1"/>
    <col min="6" max="6" width="11.3046875" style="524" customWidth="1"/>
    <col min="7" max="7" width="11.84375" style="524" customWidth="1"/>
    <col min="8" max="8" width="13" style="524" bestFit="1" customWidth="1"/>
    <col min="9" max="10" width="11.84375" style="524" customWidth="1"/>
    <col min="11" max="11" width="13.84375" style="524" customWidth="1"/>
    <col min="12" max="16384" width="8.84375" style="524"/>
  </cols>
  <sheetData>
    <row r="1" spans="1:10" s="464" customFormat="1" ht="23">
      <c r="A1" s="478" t="str">
        <f>'Cover Page'!$A$11</f>
        <v>Company Name</v>
      </c>
    </row>
    <row r="2" spans="1:10" customFormat="1"/>
    <row r="3" spans="1:10" s="464" customFormat="1" ht="14">
      <c r="A3" s="479" t="str">
        <f>'Cover Page'!$H$9</f>
        <v>FOR THE QUARTER ENDED</v>
      </c>
      <c r="C3" s="480" t="str">
        <f>'Cover Page'!H$11</f>
        <v>March 31</v>
      </c>
      <c r="D3" s="481">
        <f>'Cover Page'!I$11</f>
        <v>2023</v>
      </c>
    </row>
    <row r="4" spans="1:10" s="464" customFormat="1" ht="14"/>
    <row r="5" spans="1:10" s="36" customFormat="1" ht="32.5">
      <c r="A5" s="337" t="s">
        <v>563</v>
      </c>
    </row>
    <row r="6" spans="1:10" customFormat="1"/>
    <row r="7" spans="1:10" ht="15.65" customHeight="1">
      <c r="A7" s="446" t="s">
        <v>176</v>
      </c>
      <c r="B7" s="523"/>
      <c r="C7" s="569" t="s">
        <v>43</v>
      </c>
      <c r="D7" s="569" t="s">
        <v>44</v>
      </c>
      <c r="E7" s="569" t="s">
        <v>38</v>
      </c>
      <c r="F7" s="569" t="s">
        <v>39</v>
      </c>
      <c r="G7" s="569" t="s">
        <v>610</v>
      </c>
      <c r="H7" s="571" t="s">
        <v>41</v>
      </c>
      <c r="I7" s="569" t="s">
        <v>40</v>
      </c>
      <c r="J7" s="569" t="s">
        <v>611</v>
      </c>
    </row>
    <row r="8" spans="1:10" ht="78.650000000000006" customHeight="1">
      <c r="A8" s="525"/>
      <c r="C8" s="570"/>
      <c r="D8" s="570"/>
      <c r="E8" s="570"/>
      <c r="F8" s="570"/>
      <c r="G8" s="570"/>
      <c r="H8" s="572"/>
      <c r="I8" s="570"/>
      <c r="J8" s="570"/>
    </row>
    <row r="9" spans="1:10">
      <c r="A9" s="46">
        <v>1</v>
      </c>
      <c r="B9" s="342" t="s">
        <v>179</v>
      </c>
      <c r="C9" s="49"/>
      <c r="D9" s="49"/>
      <c r="E9" s="49"/>
      <c r="F9" s="49"/>
      <c r="G9" s="49"/>
      <c r="H9" s="49"/>
      <c r="I9" s="49"/>
      <c r="J9" s="49"/>
    </row>
    <row r="10" spans="1:10">
      <c r="A10" s="46">
        <v>2</v>
      </c>
      <c r="B10" s="46" t="s">
        <v>180</v>
      </c>
      <c r="C10" s="49"/>
      <c r="D10" s="49"/>
      <c r="E10" s="49"/>
      <c r="F10" s="49"/>
      <c r="G10" s="49"/>
      <c r="H10" s="49"/>
      <c r="I10" s="49"/>
      <c r="J10" s="49"/>
    </row>
    <row r="11" spans="1:10">
      <c r="A11" s="46">
        <v>3</v>
      </c>
      <c r="B11" s="46" t="s">
        <v>181</v>
      </c>
      <c r="C11" s="49"/>
      <c r="D11" s="49"/>
      <c r="E11" s="49"/>
      <c r="F11" s="49"/>
      <c r="G11" s="49"/>
      <c r="H11" s="49"/>
      <c r="I11" s="49"/>
      <c r="J11" s="49"/>
    </row>
    <row r="12" spans="1:10">
      <c r="A12" s="46">
        <v>4</v>
      </c>
      <c r="B12" s="46" t="s">
        <v>182</v>
      </c>
      <c r="C12" s="49"/>
      <c r="D12" s="49"/>
      <c r="E12" s="49"/>
      <c r="F12" s="49"/>
      <c r="G12" s="49"/>
      <c r="H12" s="49"/>
      <c r="I12" s="49"/>
      <c r="J12" s="49"/>
    </row>
    <row r="13" spans="1:10">
      <c r="A13" s="46">
        <v>5</v>
      </c>
      <c r="B13" s="46" t="s">
        <v>183</v>
      </c>
      <c r="C13" s="49"/>
      <c r="D13" s="49"/>
      <c r="E13" s="49"/>
      <c r="F13" s="49"/>
      <c r="G13" s="49"/>
      <c r="H13" s="49"/>
      <c r="I13" s="49"/>
      <c r="J13" s="49"/>
    </row>
    <row r="14" spans="1:10">
      <c r="A14" s="46">
        <v>6</v>
      </c>
      <c r="B14" s="46" t="s">
        <v>184</v>
      </c>
      <c r="C14" s="49"/>
      <c r="D14" s="49"/>
      <c r="E14" s="49"/>
      <c r="F14" s="49"/>
      <c r="G14" s="49"/>
      <c r="H14" s="49"/>
      <c r="I14" s="49"/>
      <c r="J14" s="49"/>
    </row>
    <row r="15" spans="1:10">
      <c r="A15" s="46">
        <v>7</v>
      </c>
      <c r="B15" s="46" t="s">
        <v>185</v>
      </c>
      <c r="C15" s="49"/>
      <c r="D15" s="49"/>
      <c r="E15" s="49"/>
      <c r="F15" s="49"/>
      <c r="G15" s="49"/>
      <c r="H15" s="49"/>
      <c r="I15" s="49"/>
      <c r="J15" s="49"/>
    </row>
    <row r="16" spans="1:10">
      <c r="A16" s="46">
        <v>8</v>
      </c>
      <c r="B16" s="46" t="s">
        <v>186</v>
      </c>
      <c r="C16" s="49"/>
      <c r="D16" s="49"/>
      <c r="E16" s="49"/>
      <c r="F16" s="49"/>
      <c r="G16" s="49"/>
      <c r="H16" s="49"/>
      <c r="I16" s="49"/>
      <c r="J16" s="49"/>
    </row>
    <row r="17" spans="1:10">
      <c r="A17" s="46">
        <v>9</v>
      </c>
      <c r="B17" s="46" t="s">
        <v>187</v>
      </c>
      <c r="C17" s="49"/>
      <c r="D17" s="49"/>
      <c r="E17" s="49"/>
      <c r="F17" s="49"/>
      <c r="G17" s="49"/>
      <c r="H17" s="49"/>
      <c r="I17" s="49"/>
      <c r="J17" s="49"/>
    </row>
    <row r="18" spans="1:10">
      <c r="A18" s="46">
        <v>10</v>
      </c>
      <c r="B18" s="46" t="s">
        <v>188</v>
      </c>
      <c r="C18" s="49"/>
      <c r="D18" s="49"/>
      <c r="E18" s="49"/>
      <c r="F18" s="49"/>
      <c r="G18" s="49"/>
      <c r="H18" s="49"/>
      <c r="I18" s="49"/>
      <c r="J18" s="49"/>
    </row>
    <row r="19" spans="1:10">
      <c r="A19" s="46">
        <v>11</v>
      </c>
      <c r="B19" s="46" t="s">
        <v>4</v>
      </c>
      <c r="C19" s="49"/>
      <c r="D19" s="49"/>
      <c r="E19" s="49"/>
      <c r="F19" s="49"/>
      <c r="G19" s="49"/>
      <c r="H19" s="49"/>
      <c r="I19" s="49"/>
      <c r="J19" s="49"/>
    </row>
    <row r="20" spans="1:10">
      <c r="A20" s="46">
        <v>12</v>
      </c>
      <c r="B20" s="46" t="s">
        <v>189</v>
      </c>
      <c r="C20" s="49"/>
      <c r="D20" s="49"/>
      <c r="E20" s="49"/>
      <c r="F20" s="49"/>
      <c r="G20" s="49"/>
      <c r="H20" s="49"/>
      <c r="I20" s="49"/>
      <c r="J20" s="49"/>
    </row>
    <row r="21" spans="1:10">
      <c r="A21" s="46">
        <v>13</v>
      </c>
      <c r="B21" s="46" t="s">
        <v>190</v>
      </c>
      <c r="C21" s="49"/>
      <c r="D21" s="49"/>
      <c r="E21" s="49"/>
      <c r="F21" s="49"/>
      <c r="G21" s="49"/>
      <c r="H21" s="49"/>
      <c r="I21" s="49"/>
      <c r="J21" s="49"/>
    </row>
    <row r="22" spans="1:10">
      <c r="A22" s="46">
        <v>14</v>
      </c>
      <c r="B22" s="46" t="s">
        <v>191</v>
      </c>
      <c r="C22" s="49"/>
      <c r="D22" s="49"/>
      <c r="E22" s="49"/>
      <c r="F22" s="49"/>
      <c r="G22" s="49"/>
      <c r="H22" s="49"/>
      <c r="I22" s="49"/>
      <c r="J22" s="49"/>
    </row>
    <row r="23" spans="1:10" ht="19.399999999999999" customHeight="1">
      <c r="A23" s="51">
        <v>15</v>
      </c>
      <c r="B23" s="51" t="s">
        <v>564</v>
      </c>
      <c r="C23" s="52">
        <f>SUM(C9:C22)</f>
        <v>0</v>
      </c>
      <c r="D23" s="52">
        <f>SUM(D9:D22)</f>
        <v>0</v>
      </c>
      <c r="E23" s="52">
        <f t="shared" ref="E23:J23" si="0">SUM(E9:E22)</f>
        <v>0</v>
      </c>
      <c r="F23" s="52">
        <f t="shared" si="0"/>
        <v>0</v>
      </c>
      <c r="G23" s="52">
        <f t="shared" si="0"/>
        <v>0</v>
      </c>
      <c r="H23" s="52">
        <f t="shared" si="0"/>
        <v>0</v>
      </c>
      <c r="I23" s="52">
        <f t="shared" si="0"/>
        <v>0</v>
      </c>
      <c r="J23" s="52">
        <f t="shared" si="0"/>
        <v>0</v>
      </c>
    </row>
    <row r="24" spans="1:10">
      <c r="C24" s="526"/>
    </row>
    <row r="25" spans="1:10" ht="14.15" customHeight="1">
      <c r="A25" s="527" t="s">
        <v>612</v>
      </c>
      <c r="B25" s="527"/>
      <c r="C25" s="527"/>
      <c r="D25" s="527"/>
      <c r="E25" s="527"/>
      <c r="F25" s="527"/>
      <c r="G25" s="527"/>
    </row>
    <row r="26" spans="1:10" ht="14.15" customHeight="1">
      <c r="A26" s="527"/>
      <c r="B26" s="527"/>
      <c r="C26" s="527"/>
      <c r="D26" s="527"/>
      <c r="E26" s="527"/>
      <c r="F26" s="527"/>
      <c r="G26" s="527"/>
    </row>
    <row r="27" spans="1:10" customFormat="1"/>
    <row r="28" spans="1:10" customFormat="1"/>
    <row r="29" spans="1:10" customFormat="1"/>
    <row r="30" spans="1:10" customFormat="1"/>
    <row r="31" spans="1:10" customFormat="1"/>
    <row r="32" spans="1:10"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sheetData>
  <mergeCells count="8">
    <mergeCell ref="J7:J8"/>
    <mergeCell ref="D7:D8"/>
    <mergeCell ref="C7:C8"/>
    <mergeCell ref="I7:I8"/>
    <mergeCell ref="H7:H8"/>
    <mergeCell ref="G7:G8"/>
    <mergeCell ref="F7:F8"/>
    <mergeCell ref="E7:E8"/>
  </mergeCells>
  <phoneticPr fontId="26" type="noConversion"/>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C2B92-3A6F-457C-8906-88F1BD4EF611}">
  <sheetPr>
    <pageSetUpPr fitToPage="1"/>
  </sheetPr>
  <dimension ref="A1:K66"/>
  <sheetViews>
    <sheetView zoomScale="75" zoomScaleNormal="75" workbookViewId="0"/>
  </sheetViews>
  <sheetFormatPr defaultColWidth="8.84375" defaultRowHeight="15.5"/>
  <cols>
    <col min="1" max="1" width="3.07421875" style="524" customWidth="1"/>
    <col min="2" max="2" width="36.765625" style="524" customWidth="1"/>
    <col min="3" max="7" width="12.4609375" style="524" customWidth="1"/>
    <col min="8" max="8" width="12.84375" style="524" customWidth="1"/>
    <col min="9" max="9" width="36.765625" style="524" customWidth="1"/>
    <col min="10" max="10" width="10.765625" style="524" customWidth="1"/>
    <col min="11" max="11" width="10.69140625" style="524" customWidth="1"/>
    <col min="12" max="16384" width="8.84375" style="524"/>
  </cols>
  <sheetData>
    <row r="1" spans="1:11" s="464" customFormat="1" ht="23">
      <c r="A1" s="478" t="str">
        <f>'Cover Page'!$A$11</f>
        <v>Company Name</v>
      </c>
    </row>
    <row r="2" spans="1:11" customFormat="1"/>
    <row r="3" spans="1:11" s="464" customFormat="1" ht="14">
      <c r="A3" s="479" t="str">
        <f>'Cover Page'!$H$9</f>
        <v>FOR THE QUARTER ENDED</v>
      </c>
      <c r="C3" s="480" t="str">
        <f>'Cover Page'!H$11</f>
        <v>March 31</v>
      </c>
      <c r="D3" s="481">
        <f>'Cover Page'!I$11</f>
        <v>2023</v>
      </c>
    </row>
    <row r="4" spans="1:11" s="464" customFormat="1" ht="14"/>
    <row r="5" spans="1:11" s="36" customFormat="1" ht="32.5">
      <c r="A5" s="337" t="s">
        <v>727</v>
      </c>
    </row>
    <row r="6" spans="1:11" customFormat="1"/>
    <row r="7" spans="1:11" ht="15.65" customHeight="1">
      <c r="A7" s="497"/>
      <c r="B7" s="576" t="s">
        <v>716</v>
      </c>
      <c r="C7" s="571" t="s">
        <v>717</v>
      </c>
      <c r="D7" s="569" t="s">
        <v>718</v>
      </c>
      <c r="E7" s="569" t="s">
        <v>719</v>
      </c>
      <c r="F7" s="569" t="s">
        <v>732</v>
      </c>
      <c r="G7" s="571" t="s">
        <v>721</v>
      </c>
      <c r="H7" s="569" t="s">
        <v>722</v>
      </c>
      <c r="I7" s="573" t="s">
        <v>723</v>
      </c>
      <c r="J7" s="574"/>
      <c r="K7" s="575"/>
    </row>
    <row r="8" spans="1:11" ht="78.650000000000006" customHeight="1">
      <c r="A8" s="525"/>
      <c r="B8" s="577"/>
      <c r="C8" s="578"/>
      <c r="D8" s="570"/>
      <c r="E8" s="570"/>
      <c r="F8" s="570"/>
      <c r="G8" s="572"/>
      <c r="H8" s="570"/>
      <c r="I8" s="477" t="s">
        <v>724</v>
      </c>
      <c r="J8" s="477" t="s">
        <v>725</v>
      </c>
      <c r="K8" s="477" t="s">
        <v>726</v>
      </c>
    </row>
    <row r="9" spans="1:11">
      <c r="A9" s="46">
        <v>1</v>
      </c>
      <c r="B9" s="500"/>
      <c r="C9" s="49"/>
      <c r="D9" s="49"/>
      <c r="E9" s="49"/>
      <c r="F9" s="49"/>
      <c r="G9" s="49"/>
      <c r="H9" s="49"/>
      <c r="I9" s="49"/>
      <c r="J9" s="49"/>
      <c r="K9" s="49"/>
    </row>
    <row r="10" spans="1:11">
      <c r="A10" s="46">
        <v>2</v>
      </c>
      <c r="B10" s="500"/>
      <c r="C10" s="49"/>
      <c r="D10" s="49"/>
      <c r="E10" s="49"/>
      <c r="F10" s="49"/>
      <c r="G10" s="49"/>
      <c r="H10" s="49"/>
      <c r="I10" s="49"/>
      <c r="J10" s="49"/>
      <c r="K10" s="49"/>
    </row>
    <row r="11" spans="1:11">
      <c r="A11" s="46">
        <v>3</v>
      </c>
      <c r="B11" s="500"/>
      <c r="C11" s="49"/>
      <c r="D11" s="49"/>
      <c r="E11" s="49"/>
      <c r="F11" s="49"/>
      <c r="G11" s="49"/>
      <c r="H11" s="49"/>
      <c r="I11" s="49"/>
      <c r="J11" s="49"/>
      <c r="K11" s="49"/>
    </row>
    <row r="12" spans="1:11">
      <c r="A12" s="46">
        <v>4</v>
      </c>
      <c r="B12" s="500"/>
      <c r="C12" s="49"/>
      <c r="D12" s="49"/>
      <c r="E12" s="49"/>
      <c r="F12" s="49"/>
      <c r="G12" s="49"/>
      <c r="H12" s="49"/>
      <c r="I12" s="49"/>
      <c r="J12" s="49"/>
      <c r="K12" s="49"/>
    </row>
    <row r="13" spans="1:11">
      <c r="A13" s="46">
        <v>5</v>
      </c>
      <c r="B13" s="500"/>
      <c r="C13" s="49"/>
      <c r="D13" s="49"/>
      <c r="E13" s="49"/>
      <c r="F13" s="49"/>
      <c r="G13" s="49"/>
      <c r="H13" s="49"/>
      <c r="I13" s="49"/>
      <c r="J13" s="49"/>
      <c r="K13" s="49"/>
    </row>
    <row r="14" spans="1:11">
      <c r="A14" s="46">
        <v>6</v>
      </c>
      <c r="B14" s="500"/>
      <c r="C14" s="49"/>
      <c r="D14" s="49"/>
      <c r="E14" s="49"/>
      <c r="F14" s="49"/>
      <c r="G14" s="49"/>
      <c r="H14" s="49"/>
      <c r="I14" s="49"/>
      <c r="J14" s="49"/>
      <c r="K14" s="49"/>
    </row>
    <row r="15" spans="1:11">
      <c r="A15" s="46">
        <v>7</v>
      </c>
      <c r="B15" s="500"/>
      <c r="C15" s="49"/>
      <c r="D15" s="49"/>
      <c r="E15" s="49"/>
      <c r="F15" s="49"/>
      <c r="G15" s="49"/>
      <c r="H15" s="49"/>
      <c r="I15" s="49"/>
      <c r="J15" s="49"/>
      <c r="K15" s="49"/>
    </row>
    <row r="16" spans="1:11">
      <c r="A16" s="46">
        <v>8</v>
      </c>
      <c r="B16" s="500"/>
      <c r="C16" s="49"/>
      <c r="D16" s="49"/>
      <c r="E16" s="49"/>
      <c r="F16" s="49"/>
      <c r="G16" s="49"/>
      <c r="H16" s="49"/>
      <c r="I16" s="49"/>
      <c r="J16" s="49"/>
      <c r="K16" s="49"/>
    </row>
    <row r="17" spans="1:11">
      <c r="A17" s="46">
        <v>9</v>
      </c>
      <c r="B17" s="500"/>
      <c r="C17" s="49"/>
      <c r="D17" s="49"/>
      <c r="E17" s="49"/>
      <c r="F17" s="49"/>
      <c r="G17" s="49"/>
      <c r="H17" s="49"/>
      <c r="I17" s="49"/>
      <c r="J17" s="49"/>
      <c r="K17" s="49"/>
    </row>
    <row r="18" spans="1:11">
      <c r="A18" s="46">
        <v>10</v>
      </c>
      <c r="B18" s="500"/>
      <c r="C18" s="49"/>
      <c r="D18" s="49"/>
      <c r="E18" s="49"/>
      <c r="F18" s="49"/>
      <c r="G18" s="49"/>
      <c r="H18" s="49"/>
      <c r="I18" s="49"/>
      <c r="J18" s="49"/>
      <c r="K18" s="49"/>
    </row>
    <row r="19" spans="1:11" ht="19.399999999999999" customHeight="1">
      <c r="A19" s="496">
        <v>11</v>
      </c>
      <c r="B19" s="51" t="s">
        <v>715</v>
      </c>
      <c r="C19" s="498"/>
      <c r="D19" s="498"/>
      <c r="E19" s="498"/>
      <c r="F19" s="52">
        <f>SUM(F9:F18)</f>
        <v>0</v>
      </c>
      <c r="G19" s="52">
        <f>SUM(G9:G18)</f>
        <v>0</v>
      </c>
      <c r="H19" s="52">
        <f>SUM(H9:H18)</f>
        <v>0</v>
      </c>
      <c r="I19" s="498"/>
      <c r="J19" s="52">
        <f>SUM(J9:J18)</f>
        <v>0</v>
      </c>
      <c r="K19" s="498"/>
    </row>
    <row r="21" spans="1:11" ht="14.15" customHeight="1">
      <c r="A21" s="527"/>
      <c r="B21" s="527"/>
      <c r="C21" s="527"/>
      <c r="D21" s="527"/>
      <c r="E21" s="527"/>
      <c r="F21" s="527"/>
    </row>
    <row r="22" spans="1:11" s="36" customFormat="1" ht="32.5">
      <c r="A22" s="337" t="s">
        <v>729</v>
      </c>
    </row>
    <row r="23" spans="1:11" customFormat="1"/>
    <row r="24" spans="1:11" ht="15.65" customHeight="1">
      <c r="A24" s="497"/>
      <c r="B24" s="576" t="s">
        <v>716</v>
      </c>
      <c r="C24" s="571" t="s">
        <v>717</v>
      </c>
      <c r="D24" s="569" t="s">
        <v>718</v>
      </c>
      <c r="E24" s="569" t="s">
        <v>719</v>
      </c>
      <c r="F24" s="569" t="s">
        <v>720</v>
      </c>
      <c r="G24" s="571" t="s">
        <v>721</v>
      </c>
      <c r="H24" s="569" t="s">
        <v>722</v>
      </c>
      <c r="I24" s="573" t="s">
        <v>723</v>
      </c>
      <c r="J24" s="574"/>
      <c r="K24" s="575"/>
    </row>
    <row r="25" spans="1:11" ht="78.650000000000006" customHeight="1">
      <c r="A25" s="525"/>
      <c r="B25" s="577"/>
      <c r="C25" s="578"/>
      <c r="D25" s="570"/>
      <c r="E25" s="570"/>
      <c r="F25" s="570"/>
      <c r="G25" s="572"/>
      <c r="H25" s="570"/>
      <c r="I25" s="477" t="s">
        <v>724</v>
      </c>
      <c r="J25" s="477" t="s">
        <v>725</v>
      </c>
      <c r="K25" s="477" t="s">
        <v>726</v>
      </c>
    </row>
    <row r="26" spans="1:11">
      <c r="A26" s="46">
        <v>12</v>
      </c>
      <c r="B26" s="500"/>
      <c r="C26" s="49"/>
      <c r="D26" s="49"/>
      <c r="E26" s="49"/>
      <c r="F26" s="49"/>
      <c r="G26" s="49"/>
      <c r="H26" s="49"/>
      <c r="I26" s="49"/>
      <c r="J26" s="49"/>
      <c r="K26" s="49"/>
    </row>
    <row r="27" spans="1:11">
      <c r="A27" s="46">
        <v>13</v>
      </c>
      <c r="B27" s="500"/>
      <c r="C27" s="49"/>
      <c r="D27" s="49"/>
      <c r="E27" s="49"/>
      <c r="F27" s="49"/>
      <c r="G27" s="49"/>
      <c r="H27" s="49"/>
      <c r="I27" s="49"/>
      <c r="J27" s="49"/>
      <c r="K27" s="49"/>
    </row>
    <row r="28" spans="1:11">
      <c r="A28" s="46">
        <v>14</v>
      </c>
      <c r="B28" s="500"/>
      <c r="C28" s="49"/>
      <c r="D28" s="49"/>
      <c r="E28" s="49"/>
      <c r="F28" s="49"/>
      <c r="G28" s="49"/>
      <c r="H28" s="49"/>
      <c r="I28" s="49"/>
      <c r="J28" s="49"/>
      <c r="K28" s="49"/>
    </row>
    <row r="29" spans="1:11">
      <c r="A29" s="46">
        <v>15</v>
      </c>
      <c r="B29" s="500"/>
      <c r="C29" s="49"/>
      <c r="D29" s="49"/>
      <c r="E29" s="49"/>
      <c r="F29" s="49"/>
      <c r="G29" s="49"/>
      <c r="H29" s="49"/>
      <c r="I29" s="49"/>
      <c r="J29" s="49"/>
      <c r="K29" s="49"/>
    </row>
    <row r="30" spans="1:11">
      <c r="A30" s="46">
        <v>16</v>
      </c>
      <c r="B30" s="500"/>
      <c r="C30" s="49"/>
      <c r="D30" s="49"/>
      <c r="E30" s="49"/>
      <c r="F30" s="49"/>
      <c r="G30" s="49"/>
      <c r="H30" s="49"/>
      <c r="I30" s="49"/>
      <c r="J30" s="49"/>
      <c r="K30" s="49"/>
    </row>
    <row r="31" spans="1:11">
      <c r="A31" s="46">
        <v>17</v>
      </c>
      <c r="B31" s="500"/>
      <c r="C31" s="49"/>
      <c r="D31" s="49"/>
      <c r="E31" s="49"/>
      <c r="F31" s="49"/>
      <c r="G31" s="49"/>
      <c r="H31" s="49"/>
      <c r="I31" s="49"/>
      <c r="J31" s="49"/>
      <c r="K31" s="49"/>
    </row>
    <row r="32" spans="1:11">
      <c r="A32" s="46">
        <v>18</v>
      </c>
      <c r="B32" s="500"/>
      <c r="C32" s="49"/>
      <c r="D32" s="49"/>
      <c r="E32" s="49"/>
      <c r="F32" s="49"/>
      <c r="G32" s="49"/>
      <c r="H32" s="49"/>
      <c r="I32" s="49"/>
      <c r="J32" s="49"/>
      <c r="K32" s="49"/>
    </row>
    <row r="33" spans="1:11">
      <c r="A33" s="46">
        <v>19</v>
      </c>
      <c r="B33" s="500"/>
      <c r="C33" s="49"/>
      <c r="D33" s="49"/>
      <c r="E33" s="49"/>
      <c r="F33" s="49"/>
      <c r="G33" s="49"/>
      <c r="H33" s="49"/>
      <c r="I33" s="49"/>
      <c r="J33" s="49"/>
      <c r="K33" s="49"/>
    </row>
    <row r="34" spans="1:11">
      <c r="A34" s="46">
        <v>20</v>
      </c>
      <c r="B34" s="500"/>
      <c r="C34" s="49"/>
      <c r="D34" s="49"/>
      <c r="E34" s="49"/>
      <c r="F34" s="49"/>
      <c r="G34" s="49"/>
      <c r="H34" s="49"/>
      <c r="I34" s="49"/>
      <c r="J34" s="49"/>
      <c r="K34" s="49"/>
    </row>
    <row r="35" spans="1:11">
      <c r="A35" s="46">
        <v>21</v>
      </c>
      <c r="B35" s="500"/>
      <c r="C35" s="49"/>
      <c r="D35" s="49"/>
      <c r="E35" s="49"/>
      <c r="F35" s="49"/>
      <c r="G35" s="49"/>
      <c r="H35" s="49"/>
      <c r="I35" s="49"/>
      <c r="J35" s="49"/>
      <c r="K35" s="49"/>
    </row>
    <row r="36" spans="1:11" ht="19.399999999999999" customHeight="1">
      <c r="A36" s="496">
        <v>22</v>
      </c>
      <c r="B36" s="51" t="s">
        <v>728</v>
      </c>
      <c r="C36" s="498"/>
      <c r="D36" s="498"/>
      <c r="E36" s="498"/>
      <c r="F36" s="52">
        <f>SUM(F26:F35)</f>
        <v>0</v>
      </c>
      <c r="G36" s="52">
        <f>SUM(G26:G35)</f>
        <v>0</v>
      </c>
      <c r="H36" s="52">
        <f>SUM(H26:H35)</f>
        <v>0</v>
      </c>
      <c r="I36" s="498"/>
      <c r="J36" s="52">
        <f>SUM(J26:J35)</f>
        <v>0</v>
      </c>
      <c r="K36" s="498"/>
    </row>
    <row r="37" spans="1:11" customFormat="1"/>
    <row r="38" spans="1:11" customFormat="1"/>
    <row r="39" spans="1:11" customFormat="1"/>
    <row r="40" spans="1:11" customFormat="1"/>
    <row r="41" spans="1:11" customFormat="1"/>
    <row r="42" spans="1:11" customFormat="1"/>
    <row r="43" spans="1:11" customFormat="1"/>
    <row r="44" spans="1:11" customFormat="1"/>
    <row r="45" spans="1:11" customFormat="1"/>
    <row r="46" spans="1:11" customFormat="1"/>
    <row r="47" spans="1:11" customFormat="1"/>
    <row r="48" spans="1:11"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sheetData>
  <mergeCells count="16">
    <mergeCell ref="G24:G25"/>
    <mergeCell ref="H24:H25"/>
    <mergeCell ref="I24:K24"/>
    <mergeCell ref="B7:B8"/>
    <mergeCell ref="B24:B25"/>
    <mergeCell ref="C24:C25"/>
    <mergeCell ref="D24:D25"/>
    <mergeCell ref="E24:E25"/>
    <mergeCell ref="F24:F25"/>
    <mergeCell ref="I7:K7"/>
    <mergeCell ref="H7:H8"/>
    <mergeCell ref="C7:C8"/>
    <mergeCell ref="D7:D8"/>
    <mergeCell ref="E7:E8"/>
    <mergeCell ref="F7:F8"/>
    <mergeCell ref="G7:G8"/>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C36C0-3BBB-4549-946C-BB92A68CE36E}">
  <sheetPr>
    <pageSetUpPr fitToPage="1"/>
  </sheetPr>
  <dimension ref="A1:G57"/>
  <sheetViews>
    <sheetView zoomScale="75" zoomScaleNormal="75" workbookViewId="0"/>
  </sheetViews>
  <sheetFormatPr defaultColWidth="8.84375" defaultRowHeight="15.5"/>
  <cols>
    <col min="1" max="1" width="3.07421875" style="524" customWidth="1"/>
    <col min="2" max="2" width="21.15234375" style="524" bestFit="1" customWidth="1"/>
    <col min="3" max="7" width="12.4609375" style="524" customWidth="1"/>
    <col min="8" max="16384" width="8.84375" style="524"/>
  </cols>
  <sheetData>
    <row r="1" spans="1:7" s="464" customFormat="1" ht="23">
      <c r="A1" s="478" t="str">
        <f>'Cover Page'!$A$11</f>
        <v>Company Name</v>
      </c>
    </row>
    <row r="2" spans="1:7" customFormat="1"/>
    <row r="3" spans="1:7" s="464" customFormat="1" ht="14">
      <c r="A3" s="479" t="str">
        <f>'Cover Page'!$H$9</f>
        <v>FOR THE QUARTER ENDED</v>
      </c>
      <c r="C3" s="480" t="str">
        <f>'Cover Page'!H$11</f>
        <v>March 31</v>
      </c>
      <c r="D3" s="481">
        <f>'Cover Page'!I$11</f>
        <v>2023</v>
      </c>
    </row>
    <row r="4" spans="1:7" s="464" customFormat="1" ht="14"/>
    <row r="5" spans="1:7" s="36" customFormat="1" ht="32.5">
      <c r="A5" s="337" t="s">
        <v>730</v>
      </c>
    </row>
    <row r="6" spans="1:7" customFormat="1"/>
    <row r="7" spans="1:7" ht="51.75" customHeight="1">
      <c r="A7" s="497"/>
      <c r="B7" s="493" t="s">
        <v>741</v>
      </c>
      <c r="C7" s="495" t="s">
        <v>731</v>
      </c>
      <c r="D7" s="494" t="s">
        <v>732</v>
      </c>
      <c r="E7" s="494" t="s">
        <v>721</v>
      </c>
      <c r="F7" s="494" t="s">
        <v>733</v>
      </c>
      <c r="G7" s="495" t="s">
        <v>725</v>
      </c>
    </row>
    <row r="8" spans="1:7">
      <c r="A8" s="46">
        <v>1</v>
      </c>
      <c r="B8" s="500" t="s">
        <v>742</v>
      </c>
      <c r="C8" s="49"/>
      <c r="D8" s="49"/>
      <c r="E8" s="49"/>
      <c r="F8" s="49"/>
      <c r="G8" s="49"/>
    </row>
    <row r="9" spans="1:7">
      <c r="A9" s="46">
        <v>2</v>
      </c>
      <c r="B9" s="500" t="s">
        <v>743</v>
      </c>
      <c r="C9" s="49"/>
      <c r="D9" s="49"/>
      <c r="E9" s="49"/>
      <c r="F9" s="49"/>
      <c r="G9" s="49"/>
    </row>
    <row r="10" spans="1:7" ht="19.399999999999999" customHeight="1">
      <c r="A10" s="496">
        <v>3</v>
      </c>
      <c r="B10" s="51" t="s">
        <v>744</v>
      </c>
      <c r="C10" s="52">
        <f>SUM(C8:C9)</f>
        <v>0</v>
      </c>
      <c r="D10" s="52">
        <f>SUM(D8:D9)</f>
        <v>0</v>
      </c>
      <c r="E10" s="52">
        <f>SUM(E8:E9)</f>
        <v>0</v>
      </c>
      <c r="F10" s="52">
        <f>SUM(F8:F9)</f>
        <v>0</v>
      </c>
      <c r="G10" s="52">
        <f>SUM(G8:G9)</f>
        <v>0</v>
      </c>
    </row>
    <row r="12" spans="1:7" ht="14.15" customHeight="1">
      <c r="A12" s="527"/>
      <c r="B12" s="527"/>
      <c r="C12" s="527"/>
      <c r="D12" s="527"/>
      <c r="E12" s="527"/>
      <c r="F12" s="527"/>
    </row>
    <row r="13" spans="1:7" ht="14.15" customHeight="1">
      <c r="A13" s="527"/>
      <c r="B13" s="527"/>
      <c r="C13" s="527"/>
      <c r="D13" s="527"/>
      <c r="E13" s="527"/>
      <c r="F13" s="527"/>
    </row>
    <row r="14" spans="1:7" customFormat="1"/>
    <row r="15" spans="1:7" customFormat="1"/>
    <row r="16" spans="1:7" customFormat="1"/>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sheetData>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B4D498DBF93542B63ED7EC2046402E" ma:contentTypeVersion="5" ma:contentTypeDescription="Create a new document." ma:contentTypeScope="" ma:versionID="34662e82dc9e4d2688ded9c8a68dafc6">
  <xsd:schema xmlns:xsd="http://www.w3.org/2001/XMLSchema" xmlns:xs="http://www.w3.org/2001/XMLSchema" xmlns:p="http://schemas.microsoft.com/office/2006/metadata/properties" xmlns:ns2="8b4a0454-9334-4d95-bcd2-892cc1c6e8d6" targetNamespace="http://schemas.microsoft.com/office/2006/metadata/properties" ma:root="true" ma:fieldsID="c00737aa32ae19959d9017ae8442146c" ns2:_="">
    <xsd:import namespace="8b4a0454-9334-4d95-bcd2-892cc1c6e8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a0454-9334-4d95-bcd2-892cc1c6e8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4DAD0C-6CC5-448C-BB9E-DD504C8C3C15}"/>
</file>

<file path=customXml/itemProps2.xml><?xml version="1.0" encoding="utf-8"?>
<ds:datastoreItem xmlns:ds="http://schemas.openxmlformats.org/officeDocument/2006/customXml" ds:itemID="{1EE2404C-CFEF-4A64-898D-89BC295E141E}">
  <ds:schemaRefs>
    <ds:schemaRef ds:uri="http://schemas.microsoft.com/sharepoint/v3/contenttype/forms"/>
  </ds:schemaRefs>
</ds:datastoreItem>
</file>

<file path=customXml/itemProps3.xml><?xml version="1.0" encoding="utf-8"?>
<ds:datastoreItem xmlns:ds="http://schemas.openxmlformats.org/officeDocument/2006/customXml" ds:itemID="{68959E2A-B0FE-4D0A-AC8B-6C25F1F11A44}">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5264ac1b-c36e-431c-ac09-8a17cceb786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Cover Page</vt:lpstr>
      <vt:lpstr>ToC</vt:lpstr>
      <vt:lpstr>Form-Assets Long-term</vt:lpstr>
      <vt:lpstr>Form-Liabilities &amp; Eq Long-term</vt:lpstr>
      <vt:lpstr>Form-Statement of P&amp;L Long-term</vt:lpstr>
      <vt:lpstr>Notes to The Financial Stat.</vt:lpstr>
      <vt:lpstr>Summary of Investments</vt:lpstr>
      <vt:lpstr>10 Largest Mortgage Loans</vt:lpstr>
      <vt:lpstr>Foreclosures in Process</vt:lpstr>
      <vt:lpstr>Reinsurance Cont Held Summary</vt:lpstr>
      <vt:lpstr>Receivable From Payable To</vt:lpstr>
      <vt:lpstr>Statement of Equity</vt:lpstr>
      <vt:lpstr>Insurance and Reinsurance</vt:lpstr>
      <vt:lpstr>Long-Term Line of Business</vt:lpstr>
      <vt:lpstr>Investment Return</vt:lpstr>
      <vt:lpstr>Ins Serv &amp; Other Operating exp</vt:lpstr>
      <vt:lpstr>Policyholder Benefits</vt:lpstr>
      <vt:lpstr>Net Exp From Reins. Cont Held</vt:lpstr>
      <vt:lpstr>LongTerm Premium Tax Report</vt:lpstr>
      <vt:lpstr>Capital Req Ratio</vt:lpstr>
      <vt:lpstr>Capital Available - Domestic</vt:lpstr>
      <vt:lpstr>Asset Default Risk</vt:lpstr>
      <vt:lpstr>Off Balance Sheet Risk</vt:lpstr>
      <vt:lpstr>Foreign Currency Mismatch Risk</vt:lpstr>
      <vt:lpstr>Asset Liability Mismatch Risk</vt:lpstr>
      <vt:lpstr>Mortality Risk</vt:lpstr>
      <vt:lpstr>Morbidity Risk</vt:lpstr>
      <vt:lpstr>Lapse Risk</vt:lpstr>
      <vt:lpstr>Interest Margin Risk</vt:lpstr>
      <vt:lpstr>Risk Free Rates- Bottom Up</vt:lpstr>
      <vt:lpstr>Risk Free Rates- Top Down</vt:lpstr>
      <vt:lpstr>EWT Ratios</vt:lpstr>
      <vt:lpstr>Error Validation Page</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2023_LF2_LIFE Supervisory Quarterly Return_Clean version_IFRS17_e</dc:title>
  <dc:creator>Carole Gagnon;OSFI-BSIF</dc:creator>
  <cp:lastModifiedBy>Jagteshwar Singh</cp:lastModifiedBy>
  <cp:lastPrinted>2020-08-05T18:41:04Z</cp:lastPrinted>
  <dcterms:created xsi:type="dcterms:W3CDTF">2004-10-29T18:05:38Z</dcterms:created>
  <dcterms:modified xsi:type="dcterms:W3CDTF">2023-06-06T14:50:16Z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0x010100F1B4D498DBF93542B63ED7EC2046402E</vt:lpwstr>
  </property>
  <property fmtid="{D5CDD505-2E9C-101B-9397-08002B2CF9AE}" pid="3" name="xd_Signature">
    <vt:bool>false</vt:bool>
  </property>
  <property fmtid="{D5CDD505-2E9C-101B-9397-08002B2CF9AE}" pid="4" name="xd_ProgID">
    <vt:lpwstr/>
  </property>
  <property fmtid="{D5CDD505-2E9C-101B-9397-08002B2CF9AE}" pid="5" name="TemplateUrl">
    <vt:lpwstr/>
  </property>
  <property fmtid="{D5CDD505-2E9C-101B-9397-08002B2CF9AE}" pid="6" name="_dlc_DocIdItemGuid">
    <vt:lpwstr>53742360-40a3-4deb-9fb1-f6e135e8ac62</vt:lpwstr>
  </property>
  <property fmtid="{D5CDD505-2E9C-101B-9397-08002B2CF9AE}" pid="7" name="URL">
    <vt:lpwstr/>
  </property>
  <property fmtid="{D5CDD505-2E9C-101B-9397-08002B2CF9AE}" pid="8" name="{DFC8691F-2432-4741-B780-3CAE3235A612}">
    <vt:lpwstr>&lt;?xml version="1.0" encoding="utf-16"?&gt;_x000d_
&lt;XmlFileSourceXmlGenerator xmlns:xsd="http://www.w3.org/2001/XMLSchema" xmlns:xsi="http://www.w3.org/2001/XMLSchema-instance"&gt;_x000d_
  &lt;SourceInfoStoreType&gt;LiveLink&lt;/SourceInfoStoreType&gt;_x000d_
  &lt;Url&gt;D:\TDX13A\March31BAA\Liv</vt:lpwstr>
  </property>
  <property fmtid="{D5CDD505-2E9C-101B-9397-08002B2CF9AE}" pid="9" name="OsfiBusinessProcess">
    <vt:lpwstr>137</vt:lpwstr>
  </property>
  <property fmtid="{D5CDD505-2E9C-101B-9397-08002B2CF9AE}" pid="10" name="OsfiFIInformationSystem">
    <vt:lpwstr>1028;#Regulatory Returns System (RRS)|6aa423d8-75f5-4e3d-9be9-a0233e2ca8da</vt:lpwstr>
  </property>
  <property fmtid="{D5CDD505-2E9C-101B-9397-08002B2CF9AE}" pid="11" name="OsfiPAA">
    <vt:lpwstr>2</vt:lpwstr>
  </property>
  <property fmtid="{D5CDD505-2E9C-101B-9397-08002B2CF9AE}" pid="12" name="OsfiFunction">
    <vt:lpwstr>3</vt:lpwstr>
  </property>
  <property fmtid="{D5CDD505-2E9C-101B-9397-08002B2CF9AE}" pid="13" name="OsfiSubFunction">
    <vt:lpwstr>24</vt:lpwstr>
  </property>
  <property fmtid="{D5CDD505-2E9C-101B-9397-08002B2CF9AE}" pid="14" name="OsfiFiscalPeriod">
    <vt:lpwstr/>
  </property>
  <property fmtid="{D5CDD505-2E9C-101B-9397-08002B2CF9AE}" pid="15" name="OsfiMeetingDate">
    <vt:filetime>2017-04-21T12:20:40Z</vt:filetime>
  </property>
  <property fmtid="{D5CDD505-2E9C-101B-9397-08002B2CF9AE}" pid="16" name="p213ed7f1c384e76b1e6db419627f072">
    <vt:lpwstr/>
  </property>
  <property fmtid="{D5CDD505-2E9C-101B-9397-08002B2CF9AE}" pid="17" name="OsfiCostCentre">
    <vt:lpwstr>1048</vt:lpwstr>
  </property>
  <property fmtid="{D5CDD505-2E9C-101B-9397-08002B2CF9AE}" pid="18" name="b68f0f40a9244f46b7ca0f5019c2a784">
    <vt:lpwstr>1.1.2 Regulation and Guidance|8aba70de-c32e-44b3-b2d7-271b49c214a9</vt:lpwstr>
  </property>
  <property fmtid="{D5CDD505-2E9C-101B-9397-08002B2CF9AE}" pid="19" name="OsfiIndustryType">
    <vt:lpwstr>31;#Insurance|30635973-e9d2-43e2-a5d4-ee38d3a9f4ad</vt:lpwstr>
  </property>
  <property fmtid="{D5CDD505-2E9C-101B-9397-08002B2CF9AE}" pid="20" name="OsfiSecondaryRegulations">
    <vt:lpwstr/>
  </property>
  <property fmtid="{D5CDD505-2E9C-101B-9397-08002B2CF9AE}" pid="21" name="OsfiSecondaryOSFIGuidance">
    <vt:lpwstr>1137;#Instructions Guides:Manual of Reporting Forms and Instructions - P＆C|8af3a754-02dc-4584-9cd0-af9adc475b38</vt:lpwstr>
  </property>
  <property fmtid="{D5CDD505-2E9C-101B-9397-08002B2CF9AE}" pid="22" name="OsfiGuidanceCategory">
    <vt:lpwstr>952</vt:lpwstr>
  </property>
  <property fmtid="{D5CDD505-2E9C-101B-9397-08002B2CF9AE}" pid="23" name="OsfiInstrumentType">
    <vt:lpwstr>687</vt:lpwstr>
  </property>
  <property fmtid="{D5CDD505-2E9C-101B-9397-08002B2CF9AE}" pid="24" name="OsfiReturnType">
    <vt:lpwstr>1053</vt:lpwstr>
  </property>
  <property fmtid="{D5CDD505-2E9C-101B-9397-08002B2CF9AE}" pid="25" name="OsfiSecondaryActsandSections">
    <vt:lpwstr/>
  </property>
  <property fmtid="{D5CDD505-2E9C-101B-9397-08002B2CF9AE}" pid="26" name="OsfiFIExternalOrganization">
    <vt:lpwstr/>
  </property>
  <property fmtid="{D5CDD505-2E9C-101B-9397-08002B2CF9AE}" pid="27" name="OsfiSubProgram">
    <vt:lpwstr>19</vt:lpwstr>
  </property>
  <property fmtid="{D5CDD505-2E9C-101B-9397-08002B2CF9AE}" pid="28" name="OsfiFITopics">
    <vt:lpwstr>1983;#Insurance Contracts|6152141a-af88-47ee-891d-8246bd86b303;#1982;#IFRS 17 Insurance Contracts Implementation|3ab77751-de5e-408a-bc28-1d5cc441e15c</vt:lpwstr>
  </property>
  <property fmtid="{D5CDD505-2E9C-101B-9397-08002B2CF9AE}" pid="29" name="OsfiFIName">
    <vt:lpwstr/>
  </property>
  <property fmtid="{D5CDD505-2E9C-101B-9397-08002B2CF9AE}" pid="30" name="OsfiOSFIBusinessGroup">
    <vt:lpwstr/>
  </property>
  <property fmtid="{D5CDD505-2E9C-101B-9397-08002B2CF9AE}" pid="31" name="OsfiFIStandards">
    <vt:lpwstr>1142</vt:lpwstr>
  </property>
  <property fmtid="{D5CDD505-2E9C-101B-9397-08002B2CF9AE}" pid="32" name="_docset_NoMedatataSyncRequired">
    <vt:lpwstr>False</vt:lpwstr>
  </property>
  <property fmtid="{D5CDD505-2E9C-101B-9397-08002B2CF9AE}" pid="33" name="OsfiPrimaryActandSection">
    <vt:lpwstr>259</vt:lpwstr>
  </property>
  <property fmtid="{D5CDD505-2E9C-101B-9397-08002B2CF9AE}" pid="34" name="OsfiRegulations">
    <vt:lpwstr/>
  </property>
  <property fmtid="{D5CDD505-2E9C-101B-9397-08002B2CF9AE}" pid="35" name="OsfiOSFIGuidance">
    <vt:lpwstr>1136</vt:lpwstr>
  </property>
  <property fmtid="{D5CDD505-2E9C-101B-9397-08002B2CF9AE}" pid="36" name="Order">
    <vt:r8>1867100</vt:r8>
  </property>
  <property fmtid="{D5CDD505-2E9C-101B-9397-08002B2CF9AE}" pid="37" name="VariationsItemGroupID">
    <vt:lpwstr/>
  </property>
  <property fmtid="{D5CDD505-2E9C-101B-9397-08002B2CF9AE}" pid="38" name="MSIP_Label_0e712cef-7f2e-4ff6-bc72-fc5d119f50a1_Enabled">
    <vt:lpwstr>true</vt:lpwstr>
  </property>
  <property fmtid="{D5CDD505-2E9C-101B-9397-08002B2CF9AE}" pid="39" name="MSIP_Label_0e712cef-7f2e-4ff6-bc72-fc5d119f50a1_SetDate">
    <vt:lpwstr>2022-12-19T19:31:47Z</vt:lpwstr>
  </property>
  <property fmtid="{D5CDD505-2E9C-101B-9397-08002B2CF9AE}" pid="40" name="MSIP_Label_0e712cef-7f2e-4ff6-bc72-fc5d119f50a1_Method">
    <vt:lpwstr>Standard</vt:lpwstr>
  </property>
  <property fmtid="{D5CDD505-2E9C-101B-9397-08002B2CF9AE}" pid="41" name="MSIP_Label_0e712cef-7f2e-4ff6-bc72-fc5d119f50a1_Name">
    <vt:lpwstr>Company Confidential</vt:lpwstr>
  </property>
  <property fmtid="{D5CDD505-2E9C-101B-9397-08002B2CF9AE}" pid="42" name="MSIP_Label_0e712cef-7f2e-4ff6-bc72-fc5d119f50a1_SiteId">
    <vt:lpwstr>7565b51c-5e87-48eb-bc80-252b20bc1ade</vt:lpwstr>
  </property>
  <property fmtid="{D5CDD505-2E9C-101B-9397-08002B2CF9AE}" pid="43" name="MSIP_Label_0e712cef-7f2e-4ff6-bc72-fc5d119f50a1_ActionId">
    <vt:lpwstr>e921bda4-65e6-481a-be8c-82f63ea65538</vt:lpwstr>
  </property>
  <property fmtid="{D5CDD505-2E9C-101B-9397-08002B2CF9AE}" pid="44" name="MSIP_Label_0e712cef-7f2e-4ff6-bc72-fc5d119f50a1_ContentBits">
    <vt:lpwstr>0</vt:lpwstr>
  </property>
</Properties>
</file>